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45" windowWidth="20715" windowHeight="10230"/>
  </bookViews>
  <sheets>
    <sheet name="DIY Itinerary_PsymerActual" sheetId="1" r:id="rId1"/>
  </sheets>
  <definedNames>
    <definedName name="_xlnm.Print_Area" localSheetId="0">'DIY Itinerary_PsymerActual'!$A$1:$M$94</definedName>
    <definedName name="_xlnm.Print_Titles" localSheetId="0">'DIY Itinerary_PsymerActual'!$1:$2</definedName>
  </definedNames>
  <calcPr calcId="125725" concurrentCalc="0"/>
</workbook>
</file>

<file path=xl/calcChain.xml><?xml version="1.0" encoding="utf-8"?>
<calcChain xmlns="http://schemas.openxmlformats.org/spreadsheetml/2006/main">
  <c r="O65" i="1"/>
  <c r="O61"/>
  <c r="O32"/>
  <c r="O77"/>
  <c r="O81"/>
  <c r="O57"/>
  <c r="O54"/>
  <c r="O44"/>
  <c r="G82"/>
  <c r="O35"/>
  <c r="O27"/>
  <c r="J27"/>
  <c r="O20"/>
  <c r="J19"/>
  <c r="O7"/>
  <c r="J7"/>
  <c r="O6"/>
  <c r="O4"/>
  <c r="J4"/>
  <c r="O50"/>
  <c r="O71"/>
  <c r="O83"/>
  <c r="J29"/>
  <c r="O82"/>
</calcChain>
</file>

<file path=xl/sharedStrings.xml><?xml version="1.0" encoding="utf-8"?>
<sst xmlns="http://schemas.openxmlformats.org/spreadsheetml/2006/main" count="304" uniqueCount="228">
  <si>
    <t>Total</t>
  </si>
  <si>
    <t>Expenses</t>
  </si>
  <si>
    <t>Pckge Deal</t>
  </si>
  <si>
    <t>Per Pax</t>
  </si>
  <si>
    <t>Description of Expenses</t>
  </si>
  <si>
    <t>Sources</t>
  </si>
  <si>
    <t>Sunday, Day 1, Aug. 28, 2011 - CEBU CITY TOUR</t>
  </si>
  <si>
    <t>7:15am - 7:30am</t>
  </si>
  <si>
    <t>15mins</t>
  </si>
  <si>
    <t>Travel from house (Dian St. Makati)  to NAIA Terminal 3</t>
  </si>
  <si>
    <t>Taxi fare</t>
  </si>
  <si>
    <t>Experience? :)</t>
  </si>
  <si>
    <t>7:45am - 8:30am</t>
  </si>
  <si>
    <t>45mins</t>
  </si>
  <si>
    <t>Breakfast at the airport</t>
  </si>
  <si>
    <t>light meal at Chipstead (hotdog sandwich and bottled water)</t>
  </si>
  <si>
    <t>9:45am - 11:10am</t>
  </si>
  <si>
    <t>1hr 25mins</t>
  </si>
  <si>
    <t>Departure flight - NAIA to Tagbilaran Airport (30 mins delayed due to technical prob)</t>
  </si>
  <si>
    <t>Terminal Fee</t>
  </si>
  <si>
    <t>+ breakfast</t>
  </si>
  <si>
    <t>11:20am - 11:30am</t>
  </si>
  <si>
    <t>10mins</t>
  </si>
  <si>
    <t>Travel from Tag Airport to Tag Seaport via trike; getting tix from Weesam</t>
  </si>
  <si>
    <t>Trike fare (approx 5 mins travel lang); regular trike P8</t>
  </si>
  <si>
    <t>Boholana</t>
  </si>
  <si>
    <t>11:45am - 1:45pm</t>
  </si>
  <si>
    <t>2hrs</t>
  </si>
  <si>
    <t>Travel from Tag Seaport to Cebu Seaport via Weesam Ferry</t>
  </si>
  <si>
    <t>Weesam Express (Economy Class) - next trip 4:20pm-6:20pm; P325 if Ocean Jet (1hr40min)</t>
  </si>
  <si>
    <t>http://www.bohol.ph/article107.html</t>
  </si>
  <si>
    <t>1:45pm - 2:00pm</t>
  </si>
  <si>
    <t>Walk from Cebu Seaport to Sugbutel</t>
  </si>
  <si>
    <t>trial and error :D</t>
  </si>
  <si>
    <t>2:00pm - 2:30pm</t>
  </si>
  <si>
    <t>30mins</t>
  </si>
  <si>
    <t>Check-in at Sugbutel (Optional)</t>
  </si>
  <si>
    <t>Don Alfredo D. Gothong Centre Blvd cor. Road East North Reclamation Area Cebu City 6000.</t>
  </si>
  <si>
    <t>http://www.sugbutel.com/facilities.htm</t>
  </si>
  <si>
    <t>2:45pm - 3:15pm</t>
  </si>
  <si>
    <t>Late lunch at SM City Cebu or lunch while travelling? (light snacks na lang hehehe; bawiin sa buffet dinner!)</t>
  </si>
  <si>
    <t>Fast food / carinderia / local fave food / buffet</t>
  </si>
  <si>
    <t>2:30pm - 2:40pm</t>
  </si>
  <si>
    <t>Travel from Sugbutel to Cathedral</t>
  </si>
  <si>
    <t>ask Rob</t>
  </si>
  <si>
    <t>I-12 Jeep</t>
  </si>
  <si>
    <t>2:40pm - 4:10pm</t>
  </si>
  <si>
    <t>x</t>
  </si>
  <si>
    <t>- Cebu Metropolitan Cathedral</t>
  </si>
  <si>
    <t>20mins</t>
  </si>
  <si>
    <t>Late lunch at a carinderia near the Cathedral</t>
  </si>
  <si>
    <t>- Basilica del Santo Nino</t>
  </si>
  <si>
    <t>few walks from the Cathedral</t>
  </si>
  <si>
    <t>http://penfires.com/how-to-commute-to-popular-cebu-tourist-spots/</t>
  </si>
  <si>
    <t>- Magellan’s Cross</t>
  </si>
  <si>
    <t>few walks from the Sto. Nino Church</t>
  </si>
  <si>
    <t>- Fort San Pedro</t>
  </si>
  <si>
    <t>(optional) 15-20 walk from the Cathedral</t>
  </si>
  <si>
    <t xml:space="preserve">- Fuente Osmeña </t>
  </si>
  <si>
    <t>(optional)</t>
  </si>
  <si>
    <t>4:05pm - 4:20pm</t>
  </si>
  <si>
    <t>Travel from Magellan's Cross to Taoist Temple via taxi</t>
  </si>
  <si>
    <t>Jeepney fare; Get down on JY Square</t>
  </si>
  <si>
    <t>5:40pm - 6:00pm</t>
  </si>
  <si>
    <t>Travel from JY Square to Taoist Temple via Taxi (no other means)</t>
  </si>
  <si>
    <t>Estd. Taxi fare / pax</t>
  </si>
  <si>
    <t>4:20pm - 4:40pm</t>
  </si>
  <si>
    <t>- Taoist Temple</t>
  </si>
  <si>
    <t>4:40pm - 4:55pm</t>
  </si>
  <si>
    <t>Walk from Taoist Temple to "somewhere" to ride a jeepney</t>
  </si>
  <si>
    <t>Jeep to robinsons</t>
  </si>
  <si>
    <t>4:55pm - 5:15pm</t>
  </si>
  <si>
    <t>Travel from "somewhere" to Larsian (get off at Robinsons)</t>
  </si>
  <si>
    <t>Jeepney fare</t>
  </si>
  <si>
    <t>5:20pm - 6:00pm</t>
  </si>
  <si>
    <t>40mins</t>
  </si>
  <si>
    <t>Rest/Tambay at Robinsons (near Larsian)</t>
  </si>
  <si>
    <t>6:05pm - 6:35pm</t>
  </si>
  <si>
    <t>Dinner at Larsian</t>
  </si>
  <si>
    <t>3 isaw @ P5 = P15; 
3 puso of rice @ P3 = P9;
1 piece pork belly bbq = P13;
1 piece chicken paa bbq = P40;
half a liter coke @ P35 = P18</t>
  </si>
  <si>
    <t>3 isaw; 1 belly; 1 chix paa; 3 rice</t>
  </si>
  <si>
    <t>6:35pm - 7:00pm</t>
  </si>
  <si>
    <t>25mins</t>
  </si>
  <si>
    <t>Buy toiletries at Robinsons</t>
  </si>
  <si>
    <t>7:00pm - 7:10pm</t>
  </si>
  <si>
    <t>Travel from Larsian to Sugbutel via taxi</t>
  </si>
  <si>
    <t>taxi to sugbutel</t>
  </si>
  <si>
    <t>11:00pm - 4:15am</t>
  </si>
  <si>
    <t>5hrs 15mins</t>
  </si>
  <si>
    <t>Sleepzzzzzzzzzzzz at Cebu</t>
  </si>
  <si>
    <t>Monday, Day 2, Aug. 29, 2011 - BOHOL COUNTRYSIDE + PANGLAO</t>
  </si>
  <si>
    <t>4:30am-5:00am</t>
  </si>
  <si>
    <t>Preparation for Day2!</t>
  </si>
  <si>
    <t>1hr</t>
  </si>
  <si>
    <t>http://www.3pko.com/2011/08/day-tour-bohol-part-1-tubigon-port-sagbayan-peak-and-chocolate-hills/</t>
  </si>
  <si>
    <t>1hr 30mins</t>
  </si>
  <si>
    <t>Bus ride from Tubigon Terminal to Carmen via "Carmen" bus</t>
  </si>
  <si>
    <t>http://www.travbuddy.com/Bohol-at-its-Cheapest-v500331</t>
  </si>
  <si>
    <t>Entrance fee</t>
  </si>
  <si>
    <t>Carlo - Jack's friend</t>
  </si>
  <si>
    <t>Buffet lunch with river cruise</t>
  </si>
  <si>
    <t>45mins (max)</t>
  </si>
  <si>
    <t>Travel from Loboc to Tagbilaran Airport</t>
  </si>
  <si>
    <t>Travel from Tag Airport to Amorita Resort in Panglao via Amorita's Van</t>
  </si>
  <si>
    <t>Free van transfer</t>
  </si>
  <si>
    <t>pizza</t>
  </si>
  <si>
    <t>Sleepzzzzzzzzzzzzz at Panglao</t>
  </si>
  <si>
    <t>Tuesday, Day 3, Aug. 30, 2011 - E.A.T. DANAO!</t>
  </si>
  <si>
    <t>6:00am - 6:30am</t>
  </si>
  <si>
    <t>Complimentary buffet breakfast at Amorita :)</t>
  </si>
  <si>
    <t>http://streetsmartgirl.blogspot.com/2011/03/day-2-danao-adventure-park.html</t>
  </si>
  <si>
    <t>habal habal to cave</t>
  </si>
  <si>
    <t>Bus fare</t>
  </si>
  <si>
    <t>entrance cave</t>
  </si>
  <si>
    <t>TIP to guide</t>
  </si>
  <si>
    <t>Habal-habal fare</t>
  </si>
  <si>
    <t>TIP to van</t>
  </si>
  <si>
    <t>trike to DAO</t>
  </si>
  <si>
    <t>to loboc</t>
  </si>
  <si>
    <t>habal habal to tarsier</t>
  </si>
  <si>
    <t>bus to bo-ol</t>
  </si>
  <si>
    <t>trike to blood baclayon andblood compact</t>
  </si>
  <si>
    <t>DAO to panglao</t>
  </si>
  <si>
    <t>dinner</t>
  </si>
  <si>
    <t>Tuesday, Day 3, Aug. 30, 2011 - ALL PANGLAO! :)</t>
  </si>
  <si>
    <t>7:00am - 11:00am</t>
  </si>
  <si>
    <t>4hrs</t>
  </si>
  <si>
    <t>Free time at Panglao Beach!!!</t>
  </si>
  <si>
    <t>henna</t>
  </si>
  <si>
    <t>Hinagdanan cave at Dauis</t>
  </si>
  <si>
    <t>calamay</t>
  </si>
  <si>
    <t>11:00am - 12:00nn</t>
  </si>
  <si>
    <t>Prepare for checkout</t>
  </si>
  <si>
    <t>peanut kisses</t>
  </si>
  <si>
    <t>12:30pm - 1:00pm</t>
  </si>
  <si>
    <t>Check out then travel to Tag Airport</t>
  </si>
  <si>
    <t>magnet</t>
  </si>
  <si>
    <t>1:15pm - 2:45pm</t>
  </si>
  <si>
    <t>Airport check-in and waiting time</t>
  </si>
  <si>
    <t>3:15pm - 4:30pm</t>
  </si>
  <si>
    <t>Travel from Tag Airport to NAIA</t>
  </si>
  <si>
    <t>home</t>
  </si>
  <si>
    <t>Home Sweet Home!!!</t>
  </si>
  <si>
    <t>ALL</t>
  </si>
  <si>
    <t>FARE</t>
  </si>
  <si>
    <t>FOOD</t>
  </si>
  <si>
    <t>PASALUBONG</t>
  </si>
  <si>
    <t>Expenses (Php)</t>
  </si>
  <si>
    <t>Travel from Cebu (Pier 1) to Tubigon (Bohol)</t>
  </si>
  <si>
    <t>6:00am to 7:00am</t>
  </si>
  <si>
    <t>buy tix at Panadero Bakery at Pier 1</t>
  </si>
  <si>
    <t>From Sugbutel to pier; buy tix and waiting time;</t>
  </si>
  <si>
    <t>5:15am-6:00am</t>
  </si>
  <si>
    <t>Taxi fare (Php60)</t>
  </si>
  <si>
    <t>Look for trike to take us to the bus terminal</t>
  </si>
  <si>
    <t>Trike fare Php45</t>
  </si>
  <si>
    <t>9:15am - 9:45am</t>
  </si>
  <si>
    <t>7:15am - 8:45am</t>
  </si>
  <si>
    <t>8:45am - 9:15am</t>
  </si>
  <si>
    <t>Breakfast + waiting time for "Tagbilaran" bus</t>
  </si>
  <si>
    <t>Travel from Tubigon Seaport to Tubigon Bus Terminal via Trike + waiting time</t>
  </si>
  <si>
    <t>7:00am - 7:05am</t>
  </si>
  <si>
    <t>7:05am - 7:15am</t>
  </si>
  <si>
    <t>9:45am - 10: 15am</t>
  </si>
  <si>
    <t>Bus ride from Carmen to Chocolate Hills via "Tagbilaran" Bus - Tell the driver to drop you off at Choco Complex (hi-way)</t>
  </si>
  <si>
    <t>Breakfast in a carinderia :) while waiting for the "Tagbilaran" bus</t>
  </si>
  <si>
    <t>Walk from hi-way to Chocolate Hills viewdeck (2km-walk!!!) + cam-whore!!! hehe!</t>
  </si>
  <si>
    <t>10:15am - 11:00am</t>
  </si>
  <si>
    <t>Chocolate Hills (Carmen) - cam-whore + walk/ride down from view deck to hi-way</t>
  </si>
  <si>
    <t>11:10nn - 11:55pm</t>
  </si>
  <si>
    <t>Loboc River Cruise</t>
  </si>
  <si>
    <t>12:25nn-1:40pm</t>
  </si>
  <si>
    <t>1hr 15 mins</t>
  </si>
  <si>
    <t>1:40pm - 2:00pm</t>
  </si>
  <si>
    <t>Waiting for a jeepney to take us to Tagbilaran Airport</t>
  </si>
  <si>
    <t>2:00pm - 3:00pm</t>
  </si>
  <si>
    <t>6:30pm - 7:30pm</t>
  </si>
  <si>
    <t>Dinner at some resto near Amorita</t>
  </si>
  <si>
    <t>8:00pm - 10:00pm</t>
  </si>
  <si>
    <t>Swimminggggg in Amorita's infinity pool!!!</t>
  </si>
  <si>
    <t>10:30pm - 5:00am</t>
  </si>
  <si>
    <t>7hrs 30mins</t>
  </si>
  <si>
    <t>Time</t>
  </si>
  <si>
    <t>3:00pm - 3:45pm</t>
  </si>
  <si>
    <t>3:45pm - 6:30pm</t>
  </si>
  <si>
    <t>2hrs 45mins</t>
  </si>
  <si>
    <t>Check in at Panglao, Rest, Biking around the resort</t>
  </si>
  <si>
    <t>Travel from Chocolate Hills (hi-way) to Loboc via jeepney</t>
  </si>
  <si>
    <t>F R E E ! ! !  :D</t>
  </si>
  <si>
    <t>Hinagdanan Cave</t>
  </si>
  <si>
    <t>10:00am - 10:20am</t>
  </si>
  <si>
    <t>9:30am - 10:00am</t>
  </si>
  <si>
    <t>10:20am - 10:40am</t>
  </si>
  <si>
    <t>Entrance fee Php15 + TIP to guide Php50 (Php25 each)</t>
  </si>
  <si>
    <t>TIP to van driver</t>
  </si>
  <si>
    <t>10:40am - 10:55am</t>
  </si>
  <si>
    <t>10:55am - 11:00am</t>
  </si>
  <si>
    <t>5mins</t>
  </si>
  <si>
    <t>Travel from Dauis to trike station (don't know the exact location!!!) :D via van</t>
  </si>
  <si>
    <t>Trike fare - Php20</t>
  </si>
  <si>
    <t>Travel from bus station to Loboc Church via Carmen-bound bus</t>
  </si>
  <si>
    <t>Travel from trike station to Tagbilaran Integrated Bus Station (near Island City Mall)</t>
  </si>
  <si>
    <t>Picture-taking at Loboc ahaha again!</t>
  </si>
  <si>
    <t>11:15am - 12:00nn</t>
  </si>
  <si>
    <t>12:15pm - 12:30pm</t>
  </si>
  <si>
    <t>12:00nn - 12:15pm</t>
  </si>
  <si>
    <t>Travel from Panglao to Dauis (Hinagdanan Cave) via habal-habal</t>
  </si>
  <si>
    <t>12:30pm - 1:15pm</t>
  </si>
  <si>
    <t>Tarsier Conservation Area</t>
  </si>
  <si>
    <t>1:15pm - 2:00pm</t>
  </si>
  <si>
    <t>Waiting time! (Hirap mag-abang ng bus na hindi puno! :D)</t>
  </si>
  <si>
    <t>2:00pm - 2:45pm</t>
  </si>
  <si>
    <t>Bus are</t>
  </si>
  <si>
    <t>Travel from Loboc to Tarsier Conservation Area in Brgy Candabong via habal-habal</t>
  </si>
  <si>
    <t>Bus from Tarsier Conservation Area to Bo-ol (near the blood compact site) via bus</t>
  </si>
  <si>
    <t>Travel from "somewhere in Bo-ol" (because we got off at the wrong bus stop! ehehe!) to Baclayon Church via trike</t>
  </si>
  <si>
    <t>Walking around Dauis to find a vehicle to Island City Mall (ICM)</t>
  </si>
  <si>
    <t>3:15pm - 3:30pm</t>
  </si>
  <si>
    <t>Trike fare (Php150 deal; including Blood Compact Site then back to ICM)</t>
  </si>
  <si>
    <t>Baclayon Church Visit</t>
  </si>
  <si>
    <t>3:30pm - 3:45pm</t>
  </si>
  <si>
    <t>Blood Compact Site Visit</t>
  </si>
  <si>
    <t>3:45pm - 4:00pm</t>
  </si>
  <si>
    <t>Travel from Blood Compact Site to ICM</t>
  </si>
  <si>
    <t>4:00pm - 5:30pm</t>
  </si>
  <si>
    <t>Super late lunch / early dinner at ICM</t>
  </si>
  <si>
    <t>5:30pm - 6:30pm</t>
  </si>
  <si>
    <t>Waiting time and travel from DAO bus station to Panglao via bus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</si>
</sst>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15">
    <font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3" tint="0.39997558519241921"/>
      <name val="Arial"/>
      <family val="2"/>
    </font>
    <font>
      <u/>
      <sz val="11"/>
      <color theme="10"/>
      <name val="Calibri"/>
      <family val="2"/>
    </font>
    <font>
      <u/>
      <sz val="9"/>
      <color theme="10"/>
      <name val="Arial"/>
      <family val="2"/>
    </font>
    <font>
      <i/>
      <sz val="9"/>
      <color theme="1"/>
      <name val="Arial"/>
      <family val="2"/>
    </font>
    <font>
      <i/>
      <sz val="9"/>
      <color rgb="FFFF0000"/>
      <name val="Arial"/>
      <family val="2"/>
    </font>
    <font>
      <sz val="9"/>
      <color rgb="FFFF0000"/>
      <name val="Arial"/>
      <family val="2"/>
    </font>
    <font>
      <u/>
      <sz val="9"/>
      <color theme="3" tint="0.39997558519241921"/>
      <name val="Arial"/>
      <family val="2"/>
    </font>
    <font>
      <sz val="11"/>
      <color theme="1"/>
      <name val="Calibri"/>
      <family val="2"/>
      <scheme val="minor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43" fontId="13" fillId="0" borderId="0" applyFont="0" applyFill="0" applyBorder="0" applyAlignment="0" applyProtection="0"/>
  </cellStyleXfs>
  <cellXfs count="69">
    <xf numFmtId="0" fontId="0" fillId="0" borderId="0" xfId="0"/>
    <xf numFmtId="0" fontId="2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4" fillId="3" borderId="0" xfId="0" applyFont="1" applyFill="1" applyAlignment="1">
      <alignment wrapText="1"/>
    </xf>
    <xf numFmtId="0" fontId="4" fillId="3" borderId="0" xfId="0" applyFont="1" applyFill="1"/>
    <xf numFmtId="0" fontId="5" fillId="3" borderId="0" xfId="0" applyFont="1" applyFill="1"/>
    <xf numFmtId="0" fontId="5" fillId="4" borderId="2" xfId="0" applyFont="1" applyFill="1" applyBorder="1"/>
    <xf numFmtId="0" fontId="5" fillId="4" borderId="3" xfId="0" applyFont="1" applyFill="1" applyBorder="1"/>
    <xf numFmtId="0" fontId="4" fillId="4" borderId="3" xfId="0" applyFont="1" applyFill="1" applyBorder="1"/>
    <xf numFmtId="0" fontId="4" fillId="3" borderId="3" xfId="0" applyFont="1" applyFill="1" applyBorder="1"/>
    <xf numFmtId="0" fontId="4" fillId="3" borderId="4" xfId="0" applyFont="1" applyFill="1" applyBorder="1"/>
    <xf numFmtId="20" fontId="4" fillId="3" borderId="5" xfId="0" applyNumberFormat="1" applyFont="1" applyFill="1" applyBorder="1"/>
    <xf numFmtId="20" fontId="4" fillId="3" borderId="6" xfId="0" applyNumberFormat="1" applyFont="1" applyFill="1" applyBorder="1"/>
    <xf numFmtId="0" fontId="4" fillId="3" borderId="6" xfId="0" applyFont="1" applyFill="1" applyBorder="1"/>
    <xf numFmtId="0" fontId="4" fillId="3" borderId="6" xfId="0" applyFont="1" applyFill="1" applyBorder="1" applyAlignment="1">
      <alignment wrapText="1"/>
    </xf>
    <xf numFmtId="164" fontId="4" fillId="3" borderId="6" xfId="1" applyNumberFormat="1" applyFont="1" applyFill="1" applyBorder="1"/>
    <xf numFmtId="0" fontId="6" fillId="3" borderId="7" xfId="0" applyFont="1" applyFill="1" applyBorder="1"/>
    <xf numFmtId="0" fontId="4" fillId="3" borderId="1" xfId="0" applyFont="1" applyFill="1" applyBorder="1" applyAlignment="1">
      <alignment wrapText="1"/>
    </xf>
    <xf numFmtId="0" fontId="4" fillId="3" borderId="8" xfId="0" applyFont="1" applyFill="1" applyBorder="1" applyAlignment="1">
      <alignment wrapText="1"/>
    </xf>
    <xf numFmtId="164" fontId="4" fillId="3" borderId="1" xfId="1" applyNumberFormat="1" applyFont="1" applyFill="1" applyBorder="1" applyAlignment="1">
      <alignment wrapText="1"/>
    </xf>
    <xf numFmtId="0" fontId="6" fillId="3" borderId="9" xfId="0" applyFont="1" applyFill="1" applyBorder="1" applyAlignment="1">
      <alignment wrapText="1"/>
    </xf>
    <xf numFmtId="0" fontId="4" fillId="3" borderId="0" xfId="0" quotePrefix="1" applyFont="1" applyFill="1" applyAlignment="1">
      <alignment wrapText="1"/>
    </xf>
    <xf numFmtId="0" fontId="8" fillId="3" borderId="9" xfId="2" applyFont="1" applyFill="1" applyBorder="1" applyAlignment="1" applyProtection="1">
      <alignment wrapText="1"/>
    </xf>
    <xf numFmtId="0" fontId="4" fillId="3" borderId="1" xfId="0" applyFont="1" applyFill="1" applyBorder="1" applyAlignment="1">
      <alignment horizontal="left" wrapText="1"/>
    </xf>
    <xf numFmtId="0" fontId="5" fillId="3" borderId="1" xfId="0" applyFont="1" applyFill="1" applyBorder="1" applyAlignment="1">
      <alignment wrapText="1"/>
    </xf>
    <xf numFmtId="0" fontId="9" fillId="5" borderId="1" xfId="0" quotePrefix="1" applyFont="1" applyFill="1" applyBorder="1" applyAlignment="1">
      <alignment wrapText="1"/>
    </xf>
    <xf numFmtId="0" fontId="9" fillId="5" borderId="1" xfId="0" applyFont="1" applyFill="1" applyBorder="1" applyAlignment="1">
      <alignment wrapText="1"/>
    </xf>
    <xf numFmtId="0" fontId="10" fillId="5" borderId="1" xfId="0" quotePrefix="1" applyFont="1" applyFill="1" applyBorder="1" applyAlignment="1">
      <alignment wrapText="1"/>
    </xf>
    <xf numFmtId="0" fontId="4" fillId="3" borderId="10" xfId="0" applyFont="1" applyFill="1" applyBorder="1" applyAlignment="1">
      <alignment wrapText="1"/>
    </xf>
    <xf numFmtId="0" fontId="4" fillId="3" borderId="12" xfId="0" applyFont="1" applyFill="1" applyBorder="1" applyAlignment="1">
      <alignment wrapText="1"/>
    </xf>
    <xf numFmtId="164" fontId="5" fillId="6" borderId="12" xfId="1" applyNumberFormat="1" applyFont="1" applyFill="1" applyBorder="1" applyAlignment="1">
      <alignment wrapText="1"/>
    </xf>
    <xf numFmtId="0" fontId="6" fillId="3" borderId="13" xfId="0" applyFont="1" applyFill="1" applyBorder="1" applyAlignment="1">
      <alignment wrapText="1"/>
    </xf>
    <xf numFmtId="0" fontId="6" fillId="3" borderId="4" xfId="0" applyFont="1" applyFill="1" applyBorder="1"/>
    <xf numFmtId="0" fontId="4" fillId="3" borderId="5" xfId="0" applyFont="1" applyFill="1" applyBorder="1"/>
    <xf numFmtId="0" fontId="4" fillId="3" borderId="8" xfId="0" applyFont="1" applyFill="1" applyBorder="1"/>
    <xf numFmtId="0" fontId="4" fillId="3" borderId="1" xfId="0" applyFont="1" applyFill="1" applyBorder="1"/>
    <xf numFmtId="0" fontId="6" fillId="3" borderId="9" xfId="0" applyFont="1" applyFill="1" applyBorder="1"/>
    <xf numFmtId="20" fontId="4" fillId="3" borderId="8" xfId="0" applyNumberFormat="1" applyFont="1" applyFill="1" applyBorder="1"/>
    <xf numFmtId="20" fontId="4" fillId="3" borderId="8" xfId="0" applyNumberFormat="1" applyFont="1" applyFill="1" applyBorder="1" applyAlignment="1">
      <alignment wrapText="1"/>
    </xf>
    <xf numFmtId="20" fontId="4" fillId="3" borderId="1" xfId="0" applyNumberFormat="1" applyFont="1" applyFill="1" applyBorder="1" applyAlignment="1">
      <alignment wrapText="1"/>
    </xf>
    <xf numFmtId="20" fontId="4" fillId="3" borderId="8" xfId="0" quotePrefix="1" applyNumberFormat="1" applyFont="1" applyFill="1" applyBorder="1" applyAlignment="1">
      <alignment wrapText="1"/>
    </xf>
    <xf numFmtId="20" fontId="4" fillId="3" borderId="1" xfId="0" quotePrefix="1" applyNumberFormat="1" applyFont="1" applyFill="1" applyBorder="1" applyAlignment="1">
      <alignment wrapText="1"/>
    </xf>
    <xf numFmtId="0" fontId="4" fillId="3" borderId="11" xfId="0" applyFont="1" applyFill="1" applyBorder="1" applyAlignment="1">
      <alignment wrapText="1"/>
    </xf>
    <xf numFmtId="0" fontId="4" fillId="3" borderId="14" xfId="0" applyFont="1" applyFill="1" applyBorder="1" applyAlignment="1">
      <alignment wrapText="1"/>
    </xf>
    <xf numFmtId="0" fontId="6" fillId="3" borderId="15" xfId="0" applyFont="1" applyFill="1" applyBorder="1" applyAlignment="1">
      <alignment wrapText="1"/>
    </xf>
    <xf numFmtId="0" fontId="5" fillId="4" borderId="14" xfId="0" applyFont="1" applyFill="1" applyBorder="1" applyAlignment="1">
      <alignment wrapText="1"/>
    </xf>
    <xf numFmtId="0" fontId="5" fillId="4" borderId="16" xfId="0" applyFont="1" applyFill="1" applyBorder="1"/>
    <xf numFmtId="0" fontId="5" fillId="4" borderId="17" xfId="0" applyFont="1" applyFill="1" applyBorder="1"/>
    <xf numFmtId="0" fontId="4" fillId="4" borderId="17" xfId="0" applyFont="1" applyFill="1" applyBorder="1"/>
    <xf numFmtId="0" fontId="4" fillId="3" borderId="17" xfId="0" applyFont="1" applyFill="1" applyBorder="1" applyAlignment="1">
      <alignment wrapText="1"/>
    </xf>
    <xf numFmtId="0" fontId="6" fillId="3" borderId="18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6" fillId="3" borderId="7" xfId="0" applyFont="1" applyFill="1" applyBorder="1" applyAlignment="1">
      <alignment wrapText="1"/>
    </xf>
    <xf numFmtId="0" fontId="11" fillId="3" borderId="8" xfId="0" applyFont="1" applyFill="1" applyBorder="1" applyAlignment="1">
      <alignment wrapText="1"/>
    </xf>
    <xf numFmtId="0" fontId="11" fillId="3" borderId="1" xfId="0" applyFont="1" applyFill="1" applyBorder="1" applyAlignment="1">
      <alignment wrapText="1"/>
    </xf>
    <xf numFmtId="0" fontId="12" fillId="3" borderId="9" xfId="2" applyFont="1" applyFill="1" applyBorder="1" applyAlignment="1" applyProtection="1">
      <alignment wrapText="1"/>
    </xf>
    <xf numFmtId="0" fontId="6" fillId="3" borderId="9" xfId="2" applyFont="1" applyFill="1" applyBorder="1" applyAlignment="1" applyProtection="1">
      <alignment wrapText="1"/>
    </xf>
    <xf numFmtId="0" fontId="5" fillId="4" borderId="1" xfId="0" applyFont="1" applyFill="1" applyBorder="1" applyAlignment="1">
      <alignment wrapText="1"/>
    </xf>
    <xf numFmtId="0" fontId="5" fillId="4" borderId="12" xfId="0" applyFont="1" applyFill="1" applyBorder="1" applyAlignment="1">
      <alignment wrapText="1"/>
    </xf>
    <xf numFmtId="0" fontId="4" fillId="3" borderId="19" xfId="0" applyFont="1" applyFill="1" applyBorder="1" applyAlignment="1">
      <alignment wrapText="1"/>
    </xf>
    <xf numFmtId="0" fontId="5" fillId="3" borderId="19" xfId="0" applyFont="1" applyFill="1" applyBorder="1" applyAlignment="1">
      <alignment wrapText="1"/>
    </xf>
    <xf numFmtId="0" fontId="6" fillId="3" borderId="19" xfId="0" applyFont="1" applyFill="1" applyBorder="1" applyAlignment="1">
      <alignment wrapText="1"/>
    </xf>
    <xf numFmtId="0" fontId="5" fillId="4" borderId="19" xfId="0" applyFont="1" applyFill="1" applyBorder="1" applyAlignment="1">
      <alignment wrapText="1"/>
    </xf>
    <xf numFmtId="0" fontId="5" fillId="3" borderId="0" xfId="0" applyFont="1" applyFill="1" applyAlignment="1">
      <alignment wrapText="1"/>
    </xf>
    <xf numFmtId="0" fontId="6" fillId="3" borderId="0" xfId="0" applyFont="1" applyFill="1" applyAlignment="1">
      <alignment wrapText="1"/>
    </xf>
    <xf numFmtId="0" fontId="14" fillId="3" borderId="8" xfId="0" applyFont="1" applyFill="1" applyBorder="1" applyAlignment="1">
      <alignment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4">
    <cellStyle name="Comma" xfId="1" builtinId="3"/>
    <cellStyle name="Comma 2" xfId="3"/>
    <cellStyle name="Hyperlink" xfId="2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bohol.ph/article107.html" TargetMode="External"/><Relationship Id="rId13" Type="http://schemas.openxmlformats.org/officeDocument/2006/relationships/hyperlink" Target="http://penfires.com/how-to-commute-to-popular-cebu-tourist-spots/" TargetMode="External"/><Relationship Id="rId18" Type="http://schemas.openxmlformats.org/officeDocument/2006/relationships/hyperlink" Target="http://www.travbuddy.com/Bohol-at-its-Cheapest-v500331" TargetMode="External"/><Relationship Id="rId3" Type="http://schemas.openxmlformats.org/officeDocument/2006/relationships/hyperlink" Target="http://streetsmartgirl.blogspot.com/2011/03/day-2-danao-adventure-park.html" TargetMode="External"/><Relationship Id="rId7" Type="http://schemas.openxmlformats.org/officeDocument/2006/relationships/hyperlink" Target="http://www.bohol.ph/article107.html" TargetMode="External"/><Relationship Id="rId12" Type="http://schemas.openxmlformats.org/officeDocument/2006/relationships/hyperlink" Target="http://penfires.com/how-to-commute-to-popular-cebu-tourist-spots/" TargetMode="External"/><Relationship Id="rId17" Type="http://schemas.openxmlformats.org/officeDocument/2006/relationships/hyperlink" Target="http://www.travbuddy.com/Bohol-at-its-Cheapest-v500331" TargetMode="External"/><Relationship Id="rId2" Type="http://schemas.openxmlformats.org/officeDocument/2006/relationships/hyperlink" Target="http://streetsmartgirl.blogspot.com/2011/03/day-2-danao-adventure-park.html" TargetMode="External"/><Relationship Id="rId16" Type="http://schemas.openxmlformats.org/officeDocument/2006/relationships/hyperlink" Target="http://www.travbuddy.com/Bohol-at-its-Cheapest-v500331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streetsmartgirl.blogspot.com/2011/03/day-2-danao-adventure-park.html" TargetMode="External"/><Relationship Id="rId6" Type="http://schemas.openxmlformats.org/officeDocument/2006/relationships/hyperlink" Target="http://streetsmartgirl.blogspot.com/2011/03/day-2-danao-adventure-park.html" TargetMode="External"/><Relationship Id="rId11" Type="http://schemas.openxmlformats.org/officeDocument/2006/relationships/hyperlink" Target="http://penfires.com/how-to-commute-to-popular-cebu-tourist-spots/" TargetMode="External"/><Relationship Id="rId5" Type="http://schemas.openxmlformats.org/officeDocument/2006/relationships/hyperlink" Target="http://streetsmartgirl.blogspot.com/2011/03/day-2-danao-adventure-park.html" TargetMode="External"/><Relationship Id="rId15" Type="http://schemas.openxmlformats.org/officeDocument/2006/relationships/hyperlink" Target="http://www.travbuddy.com/Bohol-at-its-Cheapest-v500331" TargetMode="External"/><Relationship Id="rId10" Type="http://schemas.openxmlformats.org/officeDocument/2006/relationships/hyperlink" Target="http://penfires.com/how-to-commute-to-popular-cebu-tourist-spots/" TargetMode="External"/><Relationship Id="rId19" Type="http://schemas.openxmlformats.org/officeDocument/2006/relationships/hyperlink" Target="http://www.3pko.com/2011/08/day-tour-bohol-part-1-tubigon-port-sagbayan-peak-and-chocolate-hills/" TargetMode="External"/><Relationship Id="rId4" Type="http://schemas.openxmlformats.org/officeDocument/2006/relationships/hyperlink" Target="http://streetsmartgirl.blogspot.com/2011/03/day-2-danao-adventure-park.html" TargetMode="External"/><Relationship Id="rId9" Type="http://schemas.openxmlformats.org/officeDocument/2006/relationships/hyperlink" Target="http://www.sugbutel.com/facilities.htm" TargetMode="External"/><Relationship Id="rId14" Type="http://schemas.openxmlformats.org/officeDocument/2006/relationships/hyperlink" Target="http://penfires.com/how-to-commute-to-popular-cebu-tourist-spot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C1:P220"/>
  <sheetViews>
    <sheetView tabSelected="1" zoomScaleNormal="100" workbookViewId="0">
      <pane xSplit="7" ySplit="2" topLeftCell="K3" activePane="bottomRight" state="frozen"/>
      <selection activeCell="R33" sqref="R33"/>
      <selection pane="topRight" activeCell="R33" sqref="R33"/>
      <selection pane="bottomLeft" activeCell="R33" sqref="R33"/>
      <selection pane="bottomRight" activeCell="R21" sqref="R21"/>
    </sheetView>
  </sheetViews>
  <sheetFormatPr defaultRowHeight="12"/>
  <cols>
    <col min="1" max="1" width="1.140625" style="4" customWidth="1"/>
    <col min="2" max="2" width="1.42578125" style="4" customWidth="1"/>
    <col min="3" max="3" width="16.5703125" style="4" customWidth="1"/>
    <col min="4" max="4" width="11.7109375" style="4" customWidth="1"/>
    <col min="5" max="5" width="2.28515625" style="4" customWidth="1"/>
    <col min="6" max="6" width="36.7109375" style="4" customWidth="1"/>
    <col min="7" max="10" width="9" style="4" hidden="1" customWidth="1"/>
    <col min="11" max="11" width="30.7109375" style="4" customWidth="1"/>
    <col min="12" max="12" width="2.140625" style="4" hidden="1" customWidth="1"/>
    <col min="13" max="13" width="33.7109375" style="4" hidden="1" customWidth="1"/>
    <col min="14" max="14" width="0.85546875" style="4" customWidth="1"/>
    <col min="15" max="15" width="11.42578125" style="4" bestFit="1" customWidth="1"/>
    <col min="16" max="16" width="16.140625" style="4" customWidth="1"/>
    <col min="17" max="16384" width="9.140625" style="4"/>
  </cols>
  <sheetData>
    <row r="1" spans="3:16" s="3" customFormat="1" ht="24">
      <c r="C1" s="2" t="s">
        <v>182</v>
      </c>
      <c r="D1" s="1"/>
      <c r="E1" s="1"/>
      <c r="F1" s="1"/>
      <c r="G1" s="2" t="s">
        <v>0</v>
      </c>
      <c r="H1" s="2" t="s">
        <v>1</v>
      </c>
      <c r="I1" s="2" t="s">
        <v>2</v>
      </c>
      <c r="J1" s="2" t="s">
        <v>3</v>
      </c>
      <c r="K1" s="2" t="s">
        <v>4</v>
      </c>
      <c r="L1" s="1"/>
      <c r="M1" s="2" t="s">
        <v>5</v>
      </c>
      <c r="O1" s="2" t="s">
        <v>147</v>
      </c>
    </row>
    <row r="2" spans="3:16" ht="12.75" thickBot="1">
      <c r="G2" s="5"/>
      <c r="H2" s="5"/>
      <c r="I2" s="5"/>
      <c r="J2" s="5"/>
      <c r="O2" s="5"/>
    </row>
    <row r="3" spans="3:16" ht="12.75" thickBot="1">
      <c r="C3" s="6" t="s">
        <v>6</v>
      </c>
      <c r="D3" s="7"/>
      <c r="E3" s="7"/>
      <c r="F3" s="8"/>
      <c r="G3" s="9"/>
      <c r="H3" s="9"/>
      <c r="I3" s="9"/>
      <c r="J3" s="9"/>
      <c r="K3" s="9"/>
      <c r="L3" s="9"/>
      <c r="M3" s="10"/>
      <c r="O3" s="9"/>
    </row>
    <row r="4" spans="3:16" ht="24">
      <c r="C4" s="11" t="s">
        <v>7</v>
      </c>
      <c r="D4" s="12" t="s">
        <v>8</v>
      </c>
      <c r="E4" s="13"/>
      <c r="F4" s="14" t="s">
        <v>9</v>
      </c>
      <c r="G4" s="13">
        <v>150</v>
      </c>
      <c r="H4" s="13"/>
      <c r="I4" s="13">
        <v>120</v>
      </c>
      <c r="J4" s="15">
        <f>120/2</f>
        <v>60</v>
      </c>
      <c r="K4" s="13" t="s">
        <v>10</v>
      </c>
      <c r="L4" s="13"/>
      <c r="M4" s="16" t="s">
        <v>11</v>
      </c>
      <c r="O4" s="13">
        <f>105/2</f>
        <v>52.5</v>
      </c>
    </row>
    <row r="5" spans="3:16" ht="24">
      <c r="C5" s="11" t="s">
        <v>12</v>
      </c>
      <c r="D5" s="12" t="s">
        <v>13</v>
      </c>
      <c r="E5" s="13"/>
      <c r="F5" s="14" t="s">
        <v>14</v>
      </c>
      <c r="G5" s="13"/>
      <c r="H5" s="13"/>
      <c r="I5" s="13"/>
      <c r="J5" s="15">
        <v>120</v>
      </c>
      <c r="K5" s="17" t="s">
        <v>15</v>
      </c>
      <c r="L5" s="13"/>
      <c r="M5" s="16"/>
      <c r="O5" s="13"/>
    </row>
    <row r="6" spans="3:16" s="3" customFormat="1" ht="24">
      <c r="C6" s="18" t="s">
        <v>16</v>
      </c>
      <c r="D6" s="17" t="s">
        <v>17</v>
      </c>
      <c r="E6" s="17"/>
      <c r="F6" s="17" t="s">
        <v>18</v>
      </c>
      <c r="G6" s="17">
        <v>200</v>
      </c>
      <c r="H6" s="17"/>
      <c r="I6" s="17"/>
      <c r="J6" s="19">
        <v>200</v>
      </c>
      <c r="K6" s="17" t="s">
        <v>19</v>
      </c>
      <c r="L6" s="17"/>
      <c r="M6" s="20"/>
      <c r="O6" s="17">
        <f>200+120</f>
        <v>320</v>
      </c>
      <c r="P6" s="21" t="s">
        <v>20</v>
      </c>
    </row>
    <row r="7" spans="3:16" s="3" customFormat="1" ht="24">
      <c r="C7" s="18" t="s">
        <v>21</v>
      </c>
      <c r="D7" s="17" t="s">
        <v>22</v>
      </c>
      <c r="E7" s="17"/>
      <c r="F7" s="17" t="s">
        <v>23</v>
      </c>
      <c r="G7" s="17">
        <v>10</v>
      </c>
      <c r="H7" s="17"/>
      <c r="I7" s="17">
        <v>40</v>
      </c>
      <c r="J7" s="19">
        <f>I7/2</f>
        <v>20</v>
      </c>
      <c r="K7" s="17" t="s">
        <v>24</v>
      </c>
      <c r="L7" s="17"/>
      <c r="M7" s="20" t="s">
        <v>25</v>
      </c>
      <c r="O7" s="17">
        <f>40/2</f>
        <v>20</v>
      </c>
    </row>
    <row r="8" spans="3:16" s="3" customFormat="1" ht="36">
      <c r="C8" s="18" t="s">
        <v>26</v>
      </c>
      <c r="D8" s="17" t="s">
        <v>27</v>
      </c>
      <c r="E8" s="17"/>
      <c r="F8" s="17" t="s">
        <v>28</v>
      </c>
      <c r="G8" s="17">
        <v>400</v>
      </c>
      <c r="H8" s="17"/>
      <c r="I8" s="17"/>
      <c r="J8" s="19">
        <v>500</v>
      </c>
      <c r="K8" s="17" t="s">
        <v>29</v>
      </c>
      <c r="L8" s="17"/>
      <c r="M8" s="22" t="s">
        <v>30</v>
      </c>
      <c r="O8" s="17">
        <v>500</v>
      </c>
    </row>
    <row r="9" spans="3:16" s="3" customFormat="1">
      <c r="C9" s="18" t="s">
        <v>31</v>
      </c>
      <c r="D9" s="17" t="s">
        <v>13</v>
      </c>
      <c r="E9" s="17"/>
      <c r="F9" s="17" t="s">
        <v>32</v>
      </c>
      <c r="G9" s="17"/>
      <c r="H9" s="17"/>
      <c r="I9" s="17"/>
      <c r="J9" s="19"/>
      <c r="K9" s="17"/>
      <c r="L9" s="17"/>
      <c r="M9" s="20" t="s">
        <v>33</v>
      </c>
      <c r="O9" s="17"/>
    </row>
    <row r="10" spans="3:16" s="3" customFormat="1" ht="36">
      <c r="C10" s="18" t="s">
        <v>34</v>
      </c>
      <c r="D10" s="17" t="s">
        <v>35</v>
      </c>
      <c r="E10" s="17"/>
      <c r="F10" s="17" t="s">
        <v>36</v>
      </c>
      <c r="G10" s="17">
        <v>250</v>
      </c>
      <c r="H10" s="17"/>
      <c r="I10" s="17"/>
      <c r="J10" s="19">
        <v>250</v>
      </c>
      <c r="K10" s="17" t="s">
        <v>37</v>
      </c>
      <c r="L10" s="17"/>
      <c r="M10" s="22" t="s">
        <v>38</v>
      </c>
      <c r="O10" s="17">
        <v>250</v>
      </c>
    </row>
    <row r="11" spans="3:16" s="3" customFormat="1" ht="36">
      <c r="C11" s="18" t="s">
        <v>39</v>
      </c>
      <c r="D11" s="17" t="s">
        <v>35</v>
      </c>
      <c r="E11" s="17"/>
      <c r="F11" s="17" t="s">
        <v>40</v>
      </c>
      <c r="G11" s="17">
        <v>150</v>
      </c>
      <c r="H11" s="17"/>
      <c r="I11" s="17"/>
      <c r="J11" s="19"/>
      <c r="K11" s="17" t="s">
        <v>41</v>
      </c>
      <c r="L11" s="17"/>
      <c r="M11" s="20"/>
      <c r="O11" s="17">
        <v>55</v>
      </c>
    </row>
    <row r="12" spans="3:16" s="3" customFormat="1">
      <c r="C12" s="18" t="s">
        <v>42</v>
      </c>
      <c r="D12" s="17" t="s">
        <v>22</v>
      </c>
      <c r="E12" s="17"/>
      <c r="F12" s="17" t="s">
        <v>43</v>
      </c>
      <c r="G12" s="17">
        <v>8</v>
      </c>
      <c r="H12" s="17"/>
      <c r="I12" s="17"/>
      <c r="J12" s="19">
        <v>7.5</v>
      </c>
      <c r="K12" s="17"/>
      <c r="L12" s="17"/>
      <c r="M12" s="20" t="s">
        <v>44</v>
      </c>
      <c r="O12" s="17">
        <v>7.5</v>
      </c>
      <c r="P12" s="3" t="s">
        <v>45</v>
      </c>
    </row>
    <row r="13" spans="3:16" s="3" customFormat="1">
      <c r="C13" s="66" t="s">
        <v>46</v>
      </c>
      <c r="D13" s="23" t="s">
        <v>22</v>
      </c>
      <c r="E13" s="24" t="s">
        <v>47</v>
      </c>
      <c r="F13" s="25" t="s">
        <v>48</v>
      </c>
      <c r="G13" s="17"/>
      <c r="H13" s="17"/>
      <c r="I13" s="17"/>
      <c r="J13" s="19"/>
      <c r="K13" s="17"/>
      <c r="L13" s="17"/>
      <c r="M13" s="20"/>
      <c r="O13" s="17"/>
    </row>
    <row r="14" spans="3:16" s="3" customFormat="1">
      <c r="C14" s="67"/>
      <c r="D14" s="23" t="s">
        <v>49</v>
      </c>
      <c r="E14" s="24"/>
      <c r="F14" s="17" t="s">
        <v>50</v>
      </c>
      <c r="G14" s="17"/>
      <c r="H14" s="17"/>
      <c r="I14" s="17"/>
      <c r="J14" s="19">
        <v>55</v>
      </c>
      <c r="K14" s="17"/>
      <c r="L14" s="17"/>
      <c r="M14" s="20"/>
      <c r="O14" s="17"/>
    </row>
    <row r="15" spans="3:16" s="3" customFormat="1" ht="24">
      <c r="C15" s="67"/>
      <c r="D15" s="23" t="s">
        <v>22</v>
      </c>
      <c r="E15" s="24" t="s">
        <v>47</v>
      </c>
      <c r="F15" s="26" t="s">
        <v>51</v>
      </c>
      <c r="G15" s="17"/>
      <c r="H15" s="17"/>
      <c r="I15" s="17"/>
      <c r="J15" s="19"/>
      <c r="K15" s="17" t="s">
        <v>52</v>
      </c>
      <c r="L15" s="17"/>
      <c r="M15" s="22" t="s">
        <v>53</v>
      </c>
      <c r="O15" s="17"/>
    </row>
    <row r="16" spans="3:16" s="3" customFormat="1" ht="24">
      <c r="C16" s="67"/>
      <c r="D16" s="23" t="s">
        <v>8</v>
      </c>
      <c r="E16" s="24" t="s">
        <v>47</v>
      </c>
      <c r="F16" s="26" t="s">
        <v>54</v>
      </c>
      <c r="G16" s="17"/>
      <c r="H16" s="17"/>
      <c r="I16" s="17"/>
      <c r="J16" s="19"/>
      <c r="K16" s="17" t="s">
        <v>55</v>
      </c>
      <c r="L16" s="17"/>
      <c r="M16" s="22" t="s">
        <v>53</v>
      </c>
      <c r="O16" s="17"/>
    </row>
    <row r="17" spans="3:16" s="3" customFormat="1" ht="24">
      <c r="C17" s="68"/>
      <c r="D17" s="23" t="s">
        <v>8</v>
      </c>
      <c r="E17" s="24" t="s">
        <v>47</v>
      </c>
      <c r="F17" s="26" t="s">
        <v>56</v>
      </c>
      <c r="G17" s="17"/>
      <c r="H17" s="17"/>
      <c r="I17" s="17"/>
      <c r="J17" s="19"/>
      <c r="K17" s="17" t="s">
        <v>57</v>
      </c>
      <c r="L17" s="17"/>
      <c r="M17" s="22" t="s">
        <v>53</v>
      </c>
      <c r="O17" s="17"/>
    </row>
    <row r="18" spans="3:16" s="3" customFormat="1">
      <c r="C18" s="18"/>
      <c r="D18" s="17"/>
      <c r="E18" s="24" t="s">
        <v>47</v>
      </c>
      <c r="F18" s="27" t="s">
        <v>58</v>
      </c>
      <c r="G18" s="17"/>
      <c r="H18" s="17"/>
      <c r="I18" s="17"/>
      <c r="J18" s="19"/>
      <c r="K18" s="17" t="s">
        <v>59</v>
      </c>
      <c r="L18" s="17"/>
      <c r="M18" s="20"/>
      <c r="O18" s="17"/>
    </row>
    <row r="19" spans="3:16" s="3" customFormat="1" ht="24">
      <c r="C19" s="18" t="s">
        <v>60</v>
      </c>
      <c r="D19" s="17" t="s">
        <v>8</v>
      </c>
      <c r="E19" s="17"/>
      <c r="F19" s="17" t="s">
        <v>61</v>
      </c>
      <c r="G19" s="17">
        <v>8</v>
      </c>
      <c r="H19" s="17"/>
      <c r="I19" s="17">
        <v>105</v>
      </c>
      <c r="J19" s="19">
        <f>I19/2</f>
        <v>52.5</v>
      </c>
      <c r="K19" s="17" t="s">
        <v>62</v>
      </c>
      <c r="L19" s="17"/>
      <c r="M19" s="22" t="s">
        <v>53</v>
      </c>
      <c r="O19" s="17"/>
    </row>
    <row r="20" spans="3:16" s="3" customFormat="1" ht="24">
      <c r="C20" s="18" t="s">
        <v>63</v>
      </c>
      <c r="D20" s="17" t="s">
        <v>49</v>
      </c>
      <c r="E20" s="17"/>
      <c r="F20" s="17" t="s">
        <v>64</v>
      </c>
      <c r="G20" s="17">
        <v>50</v>
      </c>
      <c r="H20" s="17"/>
      <c r="I20" s="17"/>
      <c r="J20" s="19"/>
      <c r="K20" s="17" t="s">
        <v>65</v>
      </c>
      <c r="L20" s="17"/>
      <c r="M20" s="22" t="s">
        <v>53</v>
      </c>
      <c r="O20" s="17">
        <f>110/2</f>
        <v>55</v>
      </c>
    </row>
    <row r="21" spans="3:16" s="3" customFormat="1">
      <c r="C21" s="18" t="s">
        <v>66</v>
      </c>
      <c r="D21" s="17" t="s">
        <v>49</v>
      </c>
      <c r="E21" s="24" t="s">
        <v>47</v>
      </c>
      <c r="F21" s="26" t="s">
        <v>67</v>
      </c>
      <c r="G21" s="17"/>
      <c r="H21" s="17"/>
      <c r="I21" s="17"/>
      <c r="J21" s="19"/>
      <c r="K21" s="17"/>
      <c r="L21" s="17"/>
      <c r="M21" s="20"/>
      <c r="O21" s="17"/>
    </row>
    <row r="22" spans="3:16" s="3" customFormat="1" ht="24">
      <c r="C22" s="18" t="s">
        <v>68</v>
      </c>
      <c r="D22" s="17" t="s">
        <v>8</v>
      </c>
      <c r="E22" s="24"/>
      <c r="F22" s="17" t="s">
        <v>69</v>
      </c>
      <c r="G22" s="17">
        <v>50</v>
      </c>
      <c r="H22" s="17"/>
      <c r="I22" s="17"/>
      <c r="J22" s="19"/>
      <c r="K22" s="17" t="s">
        <v>65</v>
      </c>
      <c r="L22" s="17"/>
      <c r="M22" s="20"/>
      <c r="O22" s="17">
        <v>7.5</v>
      </c>
      <c r="P22" s="3" t="s">
        <v>70</v>
      </c>
    </row>
    <row r="23" spans="3:16" s="3" customFormat="1" ht="24">
      <c r="C23" s="18" t="s">
        <v>71</v>
      </c>
      <c r="D23" s="17" t="s">
        <v>49</v>
      </c>
      <c r="E23" s="24"/>
      <c r="F23" s="17" t="s">
        <v>72</v>
      </c>
      <c r="G23" s="17">
        <v>8</v>
      </c>
      <c r="H23" s="17"/>
      <c r="I23" s="17"/>
      <c r="J23" s="19">
        <v>7.5</v>
      </c>
      <c r="K23" s="17" t="s">
        <v>73</v>
      </c>
      <c r="L23" s="17"/>
      <c r="M23" s="20"/>
      <c r="O23" s="17"/>
    </row>
    <row r="24" spans="3:16" s="3" customFormat="1">
      <c r="C24" s="18" t="s">
        <v>74</v>
      </c>
      <c r="D24" s="17" t="s">
        <v>75</v>
      </c>
      <c r="E24" s="24"/>
      <c r="F24" s="17" t="s">
        <v>76</v>
      </c>
      <c r="G24" s="17"/>
      <c r="H24" s="17"/>
      <c r="I24" s="17"/>
      <c r="J24" s="19"/>
      <c r="K24" s="17"/>
      <c r="L24" s="17"/>
      <c r="M24" s="20"/>
      <c r="O24" s="17"/>
    </row>
    <row r="25" spans="3:16" s="3" customFormat="1" ht="60">
      <c r="C25" s="18" t="s">
        <v>77</v>
      </c>
      <c r="D25" s="17" t="s">
        <v>35</v>
      </c>
      <c r="E25" s="24" t="s">
        <v>47</v>
      </c>
      <c r="F25" s="26" t="s">
        <v>78</v>
      </c>
      <c r="G25" s="17">
        <v>150</v>
      </c>
      <c r="H25" s="17"/>
      <c r="I25" s="17"/>
      <c r="J25" s="19">
        <v>95</v>
      </c>
      <c r="K25" s="17" t="s">
        <v>79</v>
      </c>
      <c r="L25" s="17"/>
      <c r="M25" s="20"/>
      <c r="O25" s="17">
        <v>95</v>
      </c>
      <c r="P25" s="3" t="s">
        <v>80</v>
      </c>
    </row>
    <row r="26" spans="3:16" s="3" customFormat="1">
      <c r="C26" s="18" t="s">
        <v>81</v>
      </c>
      <c r="D26" s="17" t="s">
        <v>82</v>
      </c>
      <c r="E26" s="24"/>
      <c r="F26" s="17" t="s">
        <v>83</v>
      </c>
      <c r="G26" s="17"/>
      <c r="H26" s="17"/>
      <c r="I26" s="17"/>
      <c r="J26" s="19">
        <v>185</v>
      </c>
      <c r="K26" s="17"/>
      <c r="L26" s="17"/>
      <c r="M26" s="20"/>
      <c r="O26" s="17"/>
    </row>
    <row r="27" spans="3:16" s="3" customFormat="1">
      <c r="C27" s="18" t="s">
        <v>84</v>
      </c>
      <c r="D27" s="17" t="s">
        <v>22</v>
      </c>
      <c r="E27" s="17"/>
      <c r="F27" s="17" t="s">
        <v>85</v>
      </c>
      <c r="G27" s="17">
        <v>8</v>
      </c>
      <c r="H27" s="17"/>
      <c r="I27" s="17">
        <v>100</v>
      </c>
      <c r="J27" s="19">
        <f>I27/2</f>
        <v>50</v>
      </c>
      <c r="K27" s="17"/>
      <c r="L27" s="17"/>
      <c r="M27" s="20"/>
      <c r="O27" s="17">
        <f>60/2</f>
        <v>30</v>
      </c>
      <c r="P27" s="3" t="s">
        <v>86</v>
      </c>
    </row>
    <row r="28" spans="3:16" s="3" customFormat="1">
      <c r="C28" s="18" t="s">
        <v>87</v>
      </c>
      <c r="D28" s="17" t="s">
        <v>88</v>
      </c>
      <c r="E28" s="17"/>
      <c r="F28" s="17" t="s">
        <v>89</v>
      </c>
      <c r="G28" s="17"/>
      <c r="H28" s="17"/>
      <c r="I28" s="17"/>
      <c r="J28" s="19"/>
      <c r="K28" s="17"/>
      <c r="L28" s="17"/>
      <c r="M28" s="20"/>
      <c r="O28" s="17"/>
    </row>
    <row r="29" spans="3:16" s="3" customFormat="1" ht="12.75" thickBot="1">
      <c r="C29" s="28"/>
      <c r="D29" s="29"/>
      <c r="E29" s="29"/>
      <c r="F29" s="29"/>
      <c r="G29" s="29"/>
      <c r="H29" s="29"/>
      <c r="I29" s="29"/>
      <c r="J29" s="30">
        <f>SUM(J4:J27)</f>
        <v>1602.5</v>
      </c>
      <c r="K29" s="29"/>
      <c r="L29" s="29"/>
      <c r="M29" s="31"/>
      <c r="O29" s="29"/>
    </row>
    <row r="30" spans="3:16" ht="12.75" thickBot="1">
      <c r="C30" s="6" t="s">
        <v>90</v>
      </c>
      <c r="D30" s="7"/>
      <c r="E30" s="7"/>
      <c r="F30" s="8"/>
      <c r="G30" s="9"/>
      <c r="H30" s="9"/>
      <c r="I30" s="9"/>
      <c r="J30" s="9"/>
      <c r="K30" s="9"/>
      <c r="L30" s="9"/>
      <c r="M30" s="32"/>
      <c r="O30" s="9"/>
    </row>
    <row r="31" spans="3:16">
      <c r="C31" s="33" t="s">
        <v>91</v>
      </c>
      <c r="D31" s="13" t="s">
        <v>35</v>
      </c>
      <c r="E31" s="13"/>
      <c r="F31" s="13" t="s">
        <v>92</v>
      </c>
      <c r="G31" s="13"/>
      <c r="H31" s="13"/>
      <c r="I31" s="13"/>
      <c r="J31" s="13"/>
      <c r="K31" s="13"/>
      <c r="L31" s="13"/>
      <c r="M31" s="16"/>
      <c r="O31" s="13"/>
    </row>
    <row r="32" spans="3:16" ht="24">
      <c r="C32" s="34" t="s">
        <v>152</v>
      </c>
      <c r="D32" s="35" t="s">
        <v>13</v>
      </c>
      <c r="E32" s="35"/>
      <c r="F32" s="17" t="s">
        <v>151</v>
      </c>
      <c r="G32" s="35"/>
      <c r="H32" s="35"/>
      <c r="I32" s="35"/>
      <c r="J32" s="35"/>
      <c r="K32" s="35" t="s">
        <v>153</v>
      </c>
      <c r="L32" s="35"/>
      <c r="M32" s="36"/>
      <c r="O32" s="35">
        <f>60/2</f>
        <v>30</v>
      </c>
    </row>
    <row r="33" spans="3:16" ht="36">
      <c r="C33" s="37" t="s">
        <v>149</v>
      </c>
      <c r="D33" s="35" t="s">
        <v>93</v>
      </c>
      <c r="E33" s="35"/>
      <c r="F33" s="17" t="s">
        <v>148</v>
      </c>
      <c r="G33" s="35"/>
      <c r="H33" s="35"/>
      <c r="I33" s="35"/>
      <c r="J33" s="35"/>
      <c r="K33" s="17" t="s">
        <v>150</v>
      </c>
      <c r="L33" s="35"/>
      <c r="M33" s="22" t="s">
        <v>94</v>
      </c>
      <c r="O33" s="17">
        <v>200</v>
      </c>
    </row>
    <row r="34" spans="3:16" s="3" customFormat="1">
      <c r="C34" s="38" t="s">
        <v>161</v>
      </c>
      <c r="D34" s="39" t="s">
        <v>35</v>
      </c>
      <c r="E34" s="39"/>
      <c r="F34" s="17" t="s">
        <v>154</v>
      </c>
      <c r="G34" s="17">
        <v>200</v>
      </c>
      <c r="H34" s="17"/>
      <c r="I34" s="17"/>
      <c r="J34" s="17"/>
      <c r="K34" s="17"/>
      <c r="L34" s="17"/>
      <c r="M34" s="22" t="s">
        <v>30</v>
      </c>
      <c r="O34" s="17"/>
    </row>
    <row r="35" spans="3:16" s="3" customFormat="1" ht="24">
      <c r="C35" s="38" t="s">
        <v>162</v>
      </c>
      <c r="D35" s="39" t="s">
        <v>8</v>
      </c>
      <c r="E35" s="39"/>
      <c r="F35" s="17" t="s">
        <v>160</v>
      </c>
      <c r="G35" s="17">
        <v>10</v>
      </c>
      <c r="H35" s="17"/>
      <c r="I35" s="17"/>
      <c r="J35" s="17"/>
      <c r="K35" s="17" t="s">
        <v>155</v>
      </c>
      <c r="L35" s="17"/>
      <c r="M35" s="20"/>
      <c r="O35" s="17">
        <f>45/2</f>
        <v>22.5</v>
      </c>
    </row>
    <row r="36" spans="3:16" s="3" customFormat="1" ht="24">
      <c r="C36" s="38" t="s">
        <v>157</v>
      </c>
      <c r="D36" s="39" t="s">
        <v>95</v>
      </c>
      <c r="E36" s="39"/>
      <c r="F36" s="17" t="s">
        <v>96</v>
      </c>
      <c r="G36" s="17">
        <v>50</v>
      </c>
      <c r="H36" s="17"/>
      <c r="I36" s="17"/>
      <c r="J36" s="17"/>
      <c r="K36" s="17" t="s">
        <v>112</v>
      </c>
      <c r="L36" s="17"/>
      <c r="M36" s="22" t="s">
        <v>97</v>
      </c>
      <c r="O36" s="17">
        <v>50</v>
      </c>
    </row>
    <row r="37" spans="3:16" s="3" customFormat="1" ht="24">
      <c r="C37" s="38" t="s">
        <v>158</v>
      </c>
      <c r="D37" s="39" t="s">
        <v>35</v>
      </c>
      <c r="E37" s="39"/>
      <c r="F37" s="17" t="s">
        <v>159</v>
      </c>
      <c r="G37" s="17"/>
      <c r="H37" s="17"/>
      <c r="I37" s="17"/>
      <c r="J37" s="17"/>
      <c r="K37" s="17" t="s">
        <v>165</v>
      </c>
      <c r="L37" s="17"/>
      <c r="M37" s="22"/>
      <c r="O37" s="17">
        <v>55</v>
      </c>
    </row>
    <row r="38" spans="3:16" s="3" customFormat="1" ht="36">
      <c r="C38" s="38" t="s">
        <v>156</v>
      </c>
      <c r="D38" s="39" t="s">
        <v>35</v>
      </c>
      <c r="E38" s="39"/>
      <c r="F38" s="17" t="s">
        <v>164</v>
      </c>
      <c r="G38" s="17">
        <v>7</v>
      </c>
      <c r="H38" s="17"/>
      <c r="I38" s="17"/>
      <c r="J38" s="17"/>
      <c r="K38" s="17" t="s">
        <v>112</v>
      </c>
      <c r="L38" s="17"/>
      <c r="M38" s="22" t="s">
        <v>97</v>
      </c>
      <c r="O38" s="17">
        <v>8</v>
      </c>
    </row>
    <row r="39" spans="3:16" s="3" customFormat="1" ht="24">
      <c r="C39" s="38" t="s">
        <v>163</v>
      </c>
      <c r="D39" s="39" t="s">
        <v>35</v>
      </c>
      <c r="E39" s="39"/>
      <c r="F39" s="17" t="s">
        <v>166</v>
      </c>
      <c r="G39" s="17"/>
      <c r="H39" s="17"/>
      <c r="I39" s="17"/>
      <c r="J39" s="17"/>
      <c r="K39" s="17" t="s">
        <v>98</v>
      </c>
      <c r="L39" s="17"/>
      <c r="M39" s="20" t="s">
        <v>99</v>
      </c>
      <c r="O39" s="17">
        <v>50</v>
      </c>
    </row>
    <row r="40" spans="3:16" s="3" customFormat="1" ht="24">
      <c r="C40" s="38" t="s">
        <v>167</v>
      </c>
      <c r="D40" s="39" t="s">
        <v>8</v>
      </c>
      <c r="E40" s="24"/>
      <c r="F40" s="26" t="s">
        <v>168</v>
      </c>
      <c r="G40" s="17">
        <v>50</v>
      </c>
      <c r="H40" s="17"/>
      <c r="I40" s="17"/>
      <c r="J40" s="17"/>
      <c r="K40" s="17"/>
      <c r="L40" s="17"/>
      <c r="M40" s="20"/>
      <c r="O40" s="17"/>
    </row>
    <row r="41" spans="3:16" s="3" customFormat="1" ht="24">
      <c r="C41" s="18" t="s">
        <v>169</v>
      </c>
      <c r="D41" s="17" t="s">
        <v>13</v>
      </c>
      <c r="E41" s="17"/>
      <c r="F41" s="17" t="s">
        <v>187</v>
      </c>
      <c r="G41" s="17">
        <v>30</v>
      </c>
      <c r="H41" s="17"/>
      <c r="I41" s="17"/>
      <c r="J41" s="17"/>
      <c r="K41" s="17" t="s">
        <v>73</v>
      </c>
      <c r="L41" s="17"/>
      <c r="M41" s="22" t="s">
        <v>97</v>
      </c>
      <c r="O41" s="17">
        <v>27</v>
      </c>
    </row>
    <row r="42" spans="3:16" s="3" customFormat="1" ht="24">
      <c r="C42" s="18" t="s">
        <v>171</v>
      </c>
      <c r="D42" s="17" t="s">
        <v>172</v>
      </c>
      <c r="E42" s="24"/>
      <c r="F42" s="26" t="s">
        <v>170</v>
      </c>
      <c r="G42" s="17">
        <v>400</v>
      </c>
      <c r="H42" s="17"/>
      <c r="I42" s="17"/>
      <c r="J42" s="17"/>
      <c r="K42" s="17" t="s">
        <v>100</v>
      </c>
      <c r="L42" s="17"/>
      <c r="M42" s="22" t="s">
        <v>97</v>
      </c>
      <c r="O42" s="17">
        <v>400</v>
      </c>
      <c r="P42" s="21"/>
    </row>
    <row r="43" spans="3:16" s="3" customFormat="1" ht="24">
      <c r="C43" s="18" t="s">
        <v>173</v>
      </c>
      <c r="D43" s="17" t="s">
        <v>49</v>
      </c>
      <c r="E43" s="24"/>
      <c r="F43" s="17" t="s">
        <v>174</v>
      </c>
      <c r="G43" s="17"/>
      <c r="H43" s="17"/>
      <c r="I43" s="17"/>
      <c r="J43" s="17"/>
      <c r="K43" s="17"/>
      <c r="L43" s="17"/>
      <c r="M43" s="22"/>
      <c r="O43" s="17"/>
      <c r="P43" s="21"/>
    </row>
    <row r="44" spans="3:16" s="3" customFormat="1">
      <c r="C44" s="18" t="s">
        <v>175</v>
      </c>
      <c r="D44" s="17" t="s">
        <v>93</v>
      </c>
      <c r="E44" s="24"/>
      <c r="F44" s="17" t="s">
        <v>102</v>
      </c>
      <c r="G44" s="17">
        <v>50</v>
      </c>
      <c r="H44" s="17"/>
      <c r="I44" s="17"/>
      <c r="J44" s="17"/>
      <c r="K44" s="17" t="s">
        <v>73</v>
      </c>
      <c r="L44" s="17"/>
      <c r="M44" s="20"/>
      <c r="O44" s="17">
        <f>25+10</f>
        <v>35</v>
      </c>
    </row>
    <row r="45" spans="3:16" s="3" customFormat="1" ht="24">
      <c r="C45" s="40" t="s">
        <v>183</v>
      </c>
      <c r="D45" s="17" t="s">
        <v>101</v>
      </c>
      <c r="E45" s="24"/>
      <c r="F45" s="17" t="s">
        <v>103</v>
      </c>
      <c r="G45" s="17"/>
      <c r="H45" s="17"/>
      <c r="I45" s="17"/>
      <c r="J45" s="17"/>
      <c r="K45" s="17" t="s">
        <v>104</v>
      </c>
      <c r="L45" s="17"/>
      <c r="M45" s="20"/>
      <c r="O45" s="17"/>
    </row>
    <row r="46" spans="3:16" s="3" customFormat="1" ht="24">
      <c r="C46" s="38" t="s">
        <v>184</v>
      </c>
      <c r="D46" s="39" t="s">
        <v>185</v>
      </c>
      <c r="E46" s="41"/>
      <c r="F46" s="17" t="s">
        <v>186</v>
      </c>
      <c r="G46" s="17"/>
      <c r="H46" s="17"/>
      <c r="I46" s="17"/>
      <c r="J46" s="17"/>
      <c r="K46" s="17"/>
      <c r="L46" s="17"/>
      <c r="M46" s="20"/>
      <c r="O46" s="17"/>
    </row>
    <row r="47" spans="3:16" s="3" customFormat="1">
      <c r="C47" s="18" t="s">
        <v>176</v>
      </c>
      <c r="D47" s="17" t="s">
        <v>93</v>
      </c>
      <c r="E47" s="24"/>
      <c r="F47" s="17" t="s">
        <v>177</v>
      </c>
      <c r="G47" s="17">
        <v>500</v>
      </c>
      <c r="H47" s="17"/>
      <c r="I47" s="17"/>
      <c r="J47" s="17"/>
      <c r="K47" s="17"/>
      <c r="L47" s="17"/>
      <c r="M47" s="20"/>
      <c r="O47" s="17">
        <v>170</v>
      </c>
      <c r="P47" s="3" t="s">
        <v>105</v>
      </c>
    </row>
    <row r="48" spans="3:16" s="3" customFormat="1">
      <c r="C48" s="18" t="s">
        <v>178</v>
      </c>
      <c r="D48" s="17" t="s">
        <v>27</v>
      </c>
      <c r="E48" s="17"/>
      <c r="F48" s="17" t="s">
        <v>179</v>
      </c>
      <c r="G48" s="17">
        <v>10</v>
      </c>
      <c r="H48" s="17"/>
      <c r="I48" s="17"/>
      <c r="J48" s="17"/>
      <c r="K48" s="17"/>
      <c r="L48" s="17"/>
      <c r="M48" s="20"/>
      <c r="O48" s="17"/>
    </row>
    <row r="49" spans="3:16" s="3" customFormat="1">
      <c r="C49" s="18" t="s">
        <v>180</v>
      </c>
      <c r="D49" s="17" t="s">
        <v>181</v>
      </c>
      <c r="E49" s="17"/>
      <c r="F49" s="17" t="s">
        <v>106</v>
      </c>
      <c r="G49" s="17"/>
      <c r="H49" s="17"/>
      <c r="I49" s="17"/>
      <c r="J49" s="17"/>
      <c r="K49" s="17"/>
      <c r="L49" s="17"/>
      <c r="M49" s="20"/>
      <c r="O49" s="17"/>
    </row>
    <row r="50" spans="3:16" s="3" customFormat="1" ht="12.75" thickBot="1">
      <c r="C50" s="42"/>
      <c r="D50" s="43"/>
      <c r="E50" s="43"/>
      <c r="F50" s="43"/>
      <c r="G50" s="43"/>
      <c r="H50" s="43"/>
      <c r="I50" s="43"/>
      <c r="J50" s="43"/>
      <c r="K50" s="43"/>
      <c r="L50" s="43"/>
      <c r="M50" s="44"/>
      <c r="O50" s="45">
        <f>SUM(O35:O49)</f>
        <v>817.5</v>
      </c>
    </row>
    <row r="51" spans="3:16" s="3" customFormat="1" ht="12.75" thickBot="1">
      <c r="C51" s="46" t="s">
        <v>107</v>
      </c>
      <c r="D51" s="47"/>
      <c r="E51" s="47"/>
      <c r="F51" s="48"/>
      <c r="G51" s="49"/>
      <c r="H51" s="49"/>
      <c r="I51" s="49"/>
      <c r="J51" s="49"/>
      <c r="K51" s="49"/>
      <c r="L51" s="49"/>
      <c r="M51" s="50"/>
      <c r="O51" s="49"/>
    </row>
    <row r="52" spans="3:16" s="3" customFormat="1">
      <c r="C52" s="51"/>
      <c r="D52" s="14"/>
      <c r="E52" s="14"/>
      <c r="F52" s="14"/>
      <c r="G52" s="14"/>
      <c r="H52" s="14"/>
      <c r="I52" s="14"/>
      <c r="J52" s="14"/>
      <c r="K52" s="14"/>
      <c r="L52" s="14"/>
      <c r="M52" s="52"/>
      <c r="O52" s="14"/>
    </row>
    <row r="53" spans="3:16" s="3" customFormat="1">
      <c r="C53" s="18" t="s">
        <v>108</v>
      </c>
      <c r="D53" s="17" t="s">
        <v>35</v>
      </c>
      <c r="E53" s="17"/>
      <c r="F53" s="17" t="s">
        <v>109</v>
      </c>
      <c r="G53" s="17"/>
      <c r="H53" s="17"/>
      <c r="I53" s="17"/>
      <c r="J53" s="17"/>
      <c r="K53" s="17" t="s">
        <v>188</v>
      </c>
      <c r="L53" s="17"/>
      <c r="M53" s="20"/>
      <c r="O53" s="17"/>
    </row>
    <row r="54" spans="3:16" s="3" customFormat="1" ht="24">
      <c r="C54" s="65" t="s">
        <v>191</v>
      </c>
      <c r="D54" s="17" t="s">
        <v>35</v>
      </c>
      <c r="E54" s="17"/>
      <c r="F54" s="17" t="s">
        <v>206</v>
      </c>
      <c r="G54" s="17">
        <v>25</v>
      </c>
      <c r="H54" s="17"/>
      <c r="I54" s="17"/>
      <c r="J54" s="17"/>
      <c r="K54" s="17" t="s">
        <v>115</v>
      </c>
      <c r="L54" s="17"/>
      <c r="M54" s="55" t="s">
        <v>110</v>
      </c>
      <c r="O54" s="17">
        <f>150/2</f>
        <v>75</v>
      </c>
      <c r="P54" s="3" t="s">
        <v>111</v>
      </c>
    </row>
    <row r="55" spans="3:16" s="3" customFormat="1" ht="24">
      <c r="C55" s="18" t="s">
        <v>190</v>
      </c>
      <c r="D55" s="17" t="s">
        <v>49</v>
      </c>
      <c r="E55" s="17"/>
      <c r="F55" s="26" t="s">
        <v>189</v>
      </c>
      <c r="G55" s="17">
        <v>75</v>
      </c>
      <c r="H55" s="17"/>
      <c r="I55" s="17"/>
      <c r="J55" s="17"/>
      <c r="K55" s="17" t="s">
        <v>193</v>
      </c>
      <c r="L55" s="17"/>
      <c r="M55" s="55" t="s">
        <v>110</v>
      </c>
      <c r="O55" s="17">
        <v>40</v>
      </c>
      <c r="P55" s="3" t="s">
        <v>113</v>
      </c>
    </row>
    <row r="56" spans="3:16" s="3" customFormat="1" ht="24">
      <c r="C56" s="53" t="s">
        <v>192</v>
      </c>
      <c r="D56" s="54" t="s">
        <v>49</v>
      </c>
      <c r="E56" s="17"/>
      <c r="F56" s="17" t="s">
        <v>216</v>
      </c>
      <c r="G56" s="17"/>
      <c r="H56" s="17"/>
      <c r="I56" s="17"/>
      <c r="J56" s="17"/>
      <c r="K56" s="17"/>
      <c r="L56" s="17"/>
      <c r="M56" s="20"/>
      <c r="O56" s="17"/>
      <c r="P56" s="3" t="s">
        <v>114</v>
      </c>
    </row>
    <row r="57" spans="3:16" s="3" customFormat="1" ht="24">
      <c r="C57" s="53" t="s">
        <v>195</v>
      </c>
      <c r="D57" s="54" t="s">
        <v>8</v>
      </c>
      <c r="E57" s="17"/>
      <c r="F57" s="17" t="s">
        <v>198</v>
      </c>
      <c r="G57" s="17">
        <v>30</v>
      </c>
      <c r="H57" s="17"/>
      <c r="I57" s="17"/>
      <c r="J57" s="17"/>
      <c r="K57" s="17" t="s">
        <v>194</v>
      </c>
      <c r="L57" s="17"/>
      <c r="M57" s="55" t="s">
        <v>110</v>
      </c>
      <c r="O57" s="17">
        <f>50/2</f>
        <v>25</v>
      </c>
      <c r="P57" s="3" t="s">
        <v>116</v>
      </c>
    </row>
    <row r="58" spans="3:16" s="3" customFormat="1" ht="24">
      <c r="C58" s="38" t="s">
        <v>196</v>
      </c>
      <c r="D58" s="39" t="s">
        <v>197</v>
      </c>
      <c r="E58" s="17"/>
      <c r="F58" s="17" t="s">
        <v>201</v>
      </c>
      <c r="G58" s="17">
        <v>150</v>
      </c>
      <c r="H58" s="17"/>
      <c r="I58" s="17"/>
      <c r="J58" s="17"/>
      <c r="K58" s="17" t="s">
        <v>199</v>
      </c>
      <c r="L58" s="17"/>
      <c r="M58" s="20"/>
      <c r="O58" s="17">
        <v>10</v>
      </c>
      <c r="P58" s="3" t="s">
        <v>117</v>
      </c>
    </row>
    <row r="59" spans="3:16" s="3" customFormat="1" ht="24">
      <c r="C59" s="18" t="s">
        <v>203</v>
      </c>
      <c r="D59" s="17" t="s">
        <v>13</v>
      </c>
      <c r="E59" s="24"/>
      <c r="F59" s="17" t="s">
        <v>200</v>
      </c>
      <c r="G59" s="17"/>
      <c r="H59" s="17"/>
      <c r="I59" s="17"/>
      <c r="J59" s="17"/>
      <c r="K59" s="17" t="s">
        <v>112</v>
      </c>
      <c r="L59" s="17"/>
      <c r="M59" s="20"/>
      <c r="O59" s="17">
        <v>25</v>
      </c>
      <c r="P59" s="3" t="s">
        <v>118</v>
      </c>
    </row>
    <row r="60" spans="3:16" s="3" customFormat="1">
      <c r="C60" s="18" t="s">
        <v>205</v>
      </c>
      <c r="D60" s="17" t="s">
        <v>35</v>
      </c>
      <c r="E60" s="24"/>
      <c r="F60" s="17" t="s">
        <v>202</v>
      </c>
      <c r="G60" s="17">
        <v>700</v>
      </c>
      <c r="H60" s="17"/>
      <c r="I60" s="17"/>
      <c r="J60" s="17"/>
      <c r="K60" s="17"/>
      <c r="L60" s="17"/>
      <c r="M60" s="20"/>
      <c r="O60" s="17"/>
    </row>
    <row r="61" spans="3:16" s="3" customFormat="1" ht="24">
      <c r="C61" s="18" t="s">
        <v>204</v>
      </c>
      <c r="D61" s="17" t="s">
        <v>8</v>
      </c>
      <c r="E61" s="24"/>
      <c r="F61" s="17" t="s">
        <v>213</v>
      </c>
      <c r="G61" s="17">
        <v>350</v>
      </c>
      <c r="H61" s="17"/>
      <c r="I61" s="17"/>
      <c r="J61" s="17"/>
      <c r="K61" s="17" t="s">
        <v>115</v>
      </c>
      <c r="L61" s="17"/>
      <c r="M61" s="20"/>
      <c r="O61" s="17">
        <f>70/2</f>
        <v>35</v>
      </c>
      <c r="P61" s="3" t="s">
        <v>119</v>
      </c>
    </row>
    <row r="62" spans="3:16" s="3" customFormat="1">
      <c r="C62" s="18" t="s">
        <v>207</v>
      </c>
      <c r="D62" s="17" t="s">
        <v>13</v>
      </c>
      <c r="E62" s="24"/>
      <c r="F62" s="26" t="s">
        <v>208</v>
      </c>
      <c r="G62" s="17"/>
      <c r="H62" s="17"/>
      <c r="I62" s="17"/>
      <c r="J62" s="17"/>
      <c r="K62" s="17"/>
      <c r="L62" s="17"/>
      <c r="M62" s="20"/>
      <c r="O62" s="17"/>
    </row>
    <row r="63" spans="3:16" s="3" customFormat="1" ht="24">
      <c r="C63" s="18" t="s">
        <v>209</v>
      </c>
      <c r="D63" s="17" t="s">
        <v>13</v>
      </c>
      <c r="E63" s="17"/>
      <c r="F63" s="17" t="s">
        <v>210</v>
      </c>
      <c r="G63" s="17">
        <v>30</v>
      </c>
      <c r="H63" s="17"/>
      <c r="I63" s="17"/>
      <c r="J63" s="17"/>
      <c r="K63" s="17"/>
      <c r="L63" s="17"/>
      <c r="M63" s="55" t="s">
        <v>110</v>
      </c>
      <c r="O63" s="17"/>
    </row>
    <row r="64" spans="3:16" s="3" customFormat="1" ht="24">
      <c r="C64" s="18" t="s">
        <v>211</v>
      </c>
      <c r="D64" s="17" t="s">
        <v>13</v>
      </c>
      <c r="E64" s="17"/>
      <c r="F64" s="17" t="s">
        <v>214</v>
      </c>
      <c r="G64" s="17"/>
      <c r="H64" s="17"/>
      <c r="I64" s="17"/>
      <c r="J64" s="17"/>
      <c r="K64" s="17" t="s">
        <v>212</v>
      </c>
      <c r="L64" s="17"/>
      <c r="M64" s="20"/>
      <c r="O64" s="17">
        <v>30</v>
      </c>
      <c r="P64" s="3" t="s">
        <v>120</v>
      </c>
    </row>
    <row r="65" spans="3:16" s="3" customFormat="1" ht="36">
      <c r="C65" s="18" t="s">
        <v>39</v>
      </c>
      <c r="D65" s="17" t="s">
        <v>35</v>
      </c>
      <c r="E65" s="17"/>
      <c r="F65" s="17" t="s">
        <v>215</v>
      </c>
      <c r="G65" s="17">
        <v>75</v>
      </c>
      <c r="H65" s="17"/>
      <c r="I65" s="17"/>
      <c r="J65" s="17"/>
      <c r="K65" s="17" t="s">
        <v>218</v>
      </c>
      <c r="L65" s="17"/>
      <c r="M65" s="55" t="s">
        <v>110</v>
      </c>
      <c r="O65" s="17">
        <f>150/2</f>
        <v>75</v>
      </c>
      <c r="P65" s="3" t="s">
        <v>121</v>
      </c>
    </row>
    <row r="66" spans="3:16" s="3" customFormat="1">
      <c r="C66" s="18" t="s">
        <v>217</v>
      </c>
      <c r="D66" s="17" t="s">
        <v>8</v>
      </c>
      <c r="E66" s="17"/>
      <c r="F66" s="26" t="s">
        <v>219</v>
      </c>
      <c r="G66" s="17">
        <v>150</v>
      </c>
      <c r="H66" s="24"/>
      <c r="I66" s="24"/>
      <c r="J66" s="24"/>
      <c r="K66" s="17"/>
      <c r="L66" s="17"/>
      <c r="M66" s="56"/>
      <c r="O66" s="17"/>
      <c r="P66" s="3" t="s">
        <v>122</v>
      </c>
    </row>
    <row r="67" spans="3:16" s="3" customFormat="1">
      <c r="C67" s="18" t="s">
        <v>220</v>
      </c>
      <c r="D67" s="17" t="s">
        <v>8</v>
      </c>
      <c r="E67" s="17"/>
      <c r="F67" s="26" t="s">
        <v>221</v>
      </c>
      <c r="G67" s="17"/>
      <c r="H67" s="24"/>
      <c r="I67" s="24"/>
      <c r="J67" s="24"/>
      <c r="K67" s="17"/>
      <c r="L67" s="17"/>
      <c r="M67" s="56"/>
      <c r="O67" s="17"/>
    </row>
    <row r="68" spans="3:16" s="3" customFormat="1" ht="24">
      <c r="C68" s="18" t="s">
        <v>222</v>
      </c>
      <c r="D68" s="17" t="s">
        <v>8</v>
      </c>
      <c r="E68" s="17"/>
      <c r="F68" s="17" t="s">
        <v>223</v>
      </c>
      <c r="G68" s="17">
        <v>25</v>
      </c>
      <c r="H68" s="24"/>
      <c r="I68" s="24"/>
      <c r="J68" s="24"/>
      <c r="K68" s="17"/>
      <c r="L68" s="17"/>
      <c r="M68" s="55" t="s">
        <v>110</v>
      </c>
      <c r="O68" s="17"/>
    </row>
    <row r="69" spans="3:16" s="3" customFormat="1">
      <c r="C69" s="18" t="s">
        <v>224</v>
      </c>
      <c r="D69" s="17" t="s">
        <v>13</v>
      </c>
      <c r="E69" s="17"/>
      <c r="F69" s="17" t="s">
        <v>225</v>
      </c>
      <c r="G69" s="17"/>
      <c r="H69" s="17"/>
      <c r="I69" s="17"/>
      <c r="J69" s="17"/>
      <c r="K69" s="17"/>
      <c r="L69" s="17"/>
      <c r="M69" s="20"/>
      <c r="O69" s="17">
        <v>60</v>
      </c>
      <c r="P69" s="3" t="s">
        <v>123</v>
      </c>
    </row>
    <row r="70" spans="3:16" s="3" customFormat="1" ht="24">
      <c r="C70" s="18" t="s">
        <v>226</v>
      </c>
      <c r="D70" s="17" t="s">
        <v>93</v>
      </c>
      <c r="E70" s="17"/>
      <c r="F70" s="17" t="s">
        <v>227</v>
      </c>
      <c r="G70" s="17"/>
      <c r="H70" s="17"/>
      <c r="I70" s="17"/>
      <c r="J70" s="17"/>
      <c r="K70" s="17" t="s">
        <v>112</v>
      </c>
      <c r="L70" s="17"/>
      <c r="M70" s="20"/>
      <c r="O70" s="17">
        <v>25</v>
      </c>
    </row>
    <row r="71" spans="3:16" s="3" customFormat="1">
      <c r="C71" s="18"/>
      <c r="D71" s="17"/>
      <c r="E71" s="17"/>
      <c r="F71" s="17"/>
      <c r="G71" s="17"/>
      <c r="H71" s="17"/>
      <c r="I71" s="17"/>
      <c r="J71" s="17"/>
      <c r="K71" s="17"/>
      <c r="L71" s="17"/>
      <c r="M71" s="20"/>
      <c r="O71" s="57">
        <f>SUM(O54:O70)</f>
        <v>400</v>
      </c>
    </row>
    <row r="72" spans="3:16" s="3" customFormat="1" ht="12.75" thickBot="1">
      <c r="C72" s="28"/>
      <c r="D72" s="29"/>
      <c r="E72" s="29"/>
      <c r="F72" s="29"/>
      <c r="G72" s="29"/>
      <c r="H72" s="29"/>
      <c r="I72" s="29"/>
      <c r="J72" s="29"/>
      <c r="K72" s="29"/>
      <c r="L72" s="29"/>
      <c r="M72" s="31"/>
      <c r="O72" s="29"/>
    </row>
    <row r="73" spans="3:16" s="3" customFormat="1" ht="12.75" thickBot="1">
      <c r="C73" s="46" t="s">
        <v>124</v>
      </c>
      <c r="D73" s="47"/>
      <c r="E73" s="47"/>
      <c r="F73" s="48"/>
      <c r="G73" s="49"/>
      <c r="H73" s="49"/>
      <c r="I73" s="49"/>
      <c r="J73" s="49"/>
      <c r="K73" s="49"/>
      <c r="L73" s="49"/>
      <c r="M73" s="50"/>
      <c r="O73" s="49"/>
    </row>
    <row r="74" spans="3:16" s="3" customFormat="1">
      <c r="C74" s="51" t="s">
        <v>108</v>
      </c>
      <c r="D74" s="14"/>
      <c r="E74" s="14"/>
      <c r="F74" s="14" t="s">
        <v>109</v>
      </c>
      <c r="G74" s="14"/>
      <c r="H74" s="14"/>
      <c r="I74" s="14"/>
      <c r="J74" s="14"/>
      <c r="K74" s="14"/>
      <c r="L74" s="14"/>
      <c r="M74" s="52"/>
      <c r="O74" s="14"/>
    </row>
    <row r="75" spans="3:16" s="3" customFormat="1">
      <c r="C75" s="18" t="s">
        <v>125</v>
      </c>
      <c r="D75" s="17" t="s">
        <v>126</v>
      </c>
      <c r="E75" s="24" t="s">
        <v>47</v>
      </c>
      <c r="F75" s="26" t="s">
        <v>127</v>
      </c>
      <c r="G75" s="17"/>
      <c r="H75" s="17"/>
      <c r="I75" s="17"/>
      <c r="J75" s="17"/>
      <c r="K75" s="17"/>
      <c r="L75" s="17"/>
      <c r="M75" s="20"/>
      <c r="O75" s="17">
        <v>100</v>
      </c>
      <c r="P75" s="3" t="s">
        <v>128</v>
      </c>
    </row>
    <row r="76" spans="3:16" s="3" customFormat="1">
      <c r="C76" s="18"/>
      <c r="D76" s="17"/>
      <c r="E76" s="24" t="s">
        <v>47</v>
      </c>
      <c r="F76" s="26" t="s">
        <v>129</v>
      </c>
      <c r="G76" s="17"/>
      <c r="H76" s="17"/>
      <c r="I76" s="17"/>
      <c r="J76" s="17"/>
      <c r="K76" s="17"/>
      <c r="L76" s="17"/>
      <c r="M76" s="20"/>
      <c r="O76" s="17">
        <v>200</v>
      </c>
      <c r="P76" s="3" t="s">
        <v>130</v>
      </c>
    </row>
    <row r="77" spans="3:16" s="3" customFormat="1">
      <c r="C77" s="18" t="s">
        <v>131</v>
      </c>
      <c r="D77" s="17"/>
      <c r="E77" s="17"/>
      <c r="F77" s="17" t="s">
        <v>132</v>
      </c>
      <c r="G77" s="17"/>
      <c r="H77" s="17"/>
      <c r="I77" s="17"/>
      <c r="J77" s="17"/>
      <c r="K77" s="17"/>
      <c r="L77" s="17"/>
      <c r="M77" s="20"/>
      <c r="O77" s="17">
        <f>200+120</f>
        <v>320</v>
      </c>
      <c r="P77" s="3" t="s">
        <v>133</v>
      </c>
    </row>
    <row r="78" spans="3:16" s="3" customFormat="1">
      <c r="C78" s="18" t="s">
        <v>134</v>
      </c>
      <c r="D78" s="17"/>
      <c r="E78" s="17"/>
      <c r="F78" s="17" t="s">
        <v>135</v>
      </c>
      <c r="G78" s="17"/>
      <c r="H78" s="17"/>
      <c r="I78" s="17"/>
      <c r="J78" s="17"/>
      <c r="K78" s="17"/>
      <c r="L78" s="17"/>
      <c r="M78" s="20"/>
      <c r="O78" s="17">
        <v>50</v>
      </c>
      <c r="P78" s="3" t="s">
        <v>136</v>
      </c>
    </row>
    <row r="79" spans="3:16" s="3" customFormat="1">
      <c r="C79" s="18" t="s">
        <v>137</v>
      </c>
      <c r="D79" s="17"/>
      <c r="E79" s="17"/>
      <c r="F79" s="17" t="s">
        <v>138</v>
      </c>
      <c r="G79" s="17"/>
      <c r="H79" s="17"/>
      <c r="I79" s="17"/>
      <c r="J79" s="17"/>
      <c r="K79" s="17"/>
      <c r="L79" s="17"/>
      <c r="M79" s="20"/>
      <c r="O79" s="17">
        <v>129</v>
      </c>
      <c r="P79" s="3" t="s">
        <v>123</v>
      </c>
    </row>
    <row r="80" spans="3:16" s="3" customFormat="1">
      <c r="C80" s="18" t="s">
        <v>139</v>
      </c>
      <c r="D80" s="17"/>
      <c r="E80" s="17"/>
      <c r="F80" s="17" t="s">
        <v>140</v>
      </c>
      <c r="G80" s="17"/>
      <c r="H80" s="17"/>
      <c r="I80" s="17"/>
      <c r="J80" s="17"/>
      <c r="K80" s="17"/>
      <c r="L80" s="17"/>
      <c r="M80" s="20"/>
      <c r="O80" s="17">
        <v>11</v>
      </c>
      <c r="P80" s="3" t="s">
        <v>141</v>
      </c>
    </row>
    <row r="81" spans="3:16" s="3" customFormat="1">
      <c r="C81" s="28"/>
      <c r="D81" s="29"/>
      <c r="E81" s="29"/>
      <c r="F81" s="29" t="s">
        <v>142</v>
      </c>
      <c r="G81" s="29"/>
      <c r="H81" s="29"/>
      <c r="I81" s="29"/>
      <c r="J81" s="29"/>
      <c r="K81" s="29"/>
      <c r="L81" s="29"/>
      <c r="M81" s="31"/>
      <c r="O81" s="58">
        <f>SUM(O75:O80)</f>
        <v>810</v>
      </c>
    </row>
    <row r="82" spans="3:16" s="3" customFormat="1" ht="12.75" thickBot="1">
      <c r="C82" s="59"/>
      <c r="D82" s="59"/>
      <c r="E82" s="59"/>
      <c r="F82" s="59"/>
      <c r="G82" s="60">
        <f>SUM(G6:G65)</f>
        <v>4034</v>
      </c>
      <c r="H82" s="59"/>
      <c r="I82" s="59"/>
      <c r="J82" s="59"/>
      <c r="K82" s="59"/>
      <c r="L82" s="59"/>
      <c r="M82" s="61"/>
      <c r="O82" s="62">
        <f>O30+O50+O71+O81</f>
        <v>2027.5</v>
      </c>
      <c r="P82" s="63" t="s">
        <v>143</v>
      </c>
    </row>
    <row r="83" spans="3:16" s="3" customFormat="1" ht="12.75" thickTop="1">
      <c r="M83" s="64"/>
      <c r="O83" s="63">
        <f>O35+O36+O38+O41+O44+O54+O57+O58+O59+O60+O61+O63+O64</f>
        <v>342.5</v>
      </c>
      <c r="P83" s="3" t="s">
        <v>144</v>
      </c>
    </row>
    <row r="84" spans="3:16" s="3" customFormat="1">
      <c r="M84" s="64"/>
      <c r="P84" s="3" t="s">
        <v>145</v>
      </c>
    </row>
    <row r="85" spans="3:16" s="3" customFormat="1">
      <c r="M85" s="64"/>
      <c r="P85" s="3" t="s">
        <v>146</v>
      </c>
    </row>
    <row r="86" spans="3:16" s="3" customFormat="1">
      <c r="M86" s="64"/>
    </row>
    <row r="87" spans="3:16" s="3" customFormat="1">
      <c r="M87" s="64"/>
    </row>
    <row r="88" spans="3:16" s="3" customFormat="1">
      <c r="M88" s="64"/>
    </row>
    <row r="89" spans="3:16" s="3" customFormat="1">
      <c r="M89" s="64"/>
    </row>
    <row r="90" spans="3:16" s="3" customFormat="1">
      <c r="M90" s="64"/>
    </row>
    <row r="91" spans="3:16" s="3" customFormat="1">
      <c r="M91" s="64"/>
    </row>
    <row r="92" spans="3:16" s="3" customFormat="1"/>
    <row r="93" spans="3:16" s="3" customFormat="1"/>
    <row r="94" spans="3:16" s="3" customFormat="1"/>
    <row r="95" spans="3:16" s="3" customFormat="1"/>
    <row r="96" spans="3:16" s="3" customFormat="1"/>
    <row r="97" s="3" customFormat="1"/>
    <row r="98" s="3" customFormat="1"/>
    <row r="99" s="3" customFormat="1"/>
    <row r="100" s="3" customFormat="1"/>
    <row r="101" s="3" customFormat="1"/>
    <row r="102" s="3" customFormat="1"/>
    <row r="103" s="3" customFormat="1"/>
    <row r="104" s="3" customFormat="1"/>
    <row r="105" s="3" customFormat="1"/>
    <row r="106" s="3" customFormat="1"/>
    <row r="107" s="3" customFormat="1"/>
    <row r="108" s="3" customFormat="1"/>
    <row r="109" s="3" customFormat="1"/>
    <row r="110" s="3" customFormat="1"/>
    <row r="111" s="3" customFormat="1"/>
    <row r="112" s="3" customFormat="1"/>
    <row r="113" s="3" customFormat="1"/>
    <row r="114" s="3" customFormat="1"/>
    <row r="115" s="3" customFormat="1"/>
    <row r="116" s="3" customFormat="1"/>
    <row r="117" s="3" customFormat="1"/>
    <row r="118" s="3" customFormat="1"/>
    <row r="119" s="3" customFormat="1"/>
    <row r="120" s="3" customFormat="1"/>
    <row r="121" s="3" customFormat="1"/>
    <row r="122" s="3" customFormat="1"/>
    <row r="123" s="3" customFormat="1"/>
    <row r="124" s="3" customFormat="1"/>
    <row r="125" s="3" customFormat="1"/>
    <row r="126" s="3" customFormat="1"/>
    <row r="127" s="3" customFormat="1"/>
    <row r="128" s="3" customFormat="1"/>
    <row r="129" s="3" customFormat="1"/>
    <row r="130" s="3" customFormat="1"/>
    <row r="131" s="3" customFormat="1"/>
    <row r="132" s="3" customFormat="1"/>
    <row r="133" s="3" customFormat="1"/>
    <row r="134" s="3" customFormat="1"/>
    <row r="135" s="3" customFormat="1"/>
    <row r="136" s="3" customFormat="1"/>
    <row r="137" s="3" customFormat="1"/>
    <row r="138" s="3" customFormat="1"/>
    <row r="139" s="3" customFormat="1"/>
    <row r="140" s="3" customFormat="1"/>
    <row r="141" s="3" customFormat="1"/>
    <row r="142" s="3" customFormat="1"/>
    <row r="143" s="3" customFormat="1"/>
    <row r="144" s="3" customFormat="1"/>
    <row r="145" s="3" customFormat="1"/>
    <row r="146" s="3" customFormat="1"/>
    <row r="147" s="3" customFormat="1"/>
    <row r="148" s="3" customFormat="1"/>
    <row r="149" s="3" customFormat="1"/>
    <row r="150" s="3" customFormat="1"/>
    <row r="151" s="3" customFormat="1"/>
    <row r="152" s="3" customFormat="1"/>
    <row r="153" s="3" customFormat="1"/>
    <row r="154" s="3" customFormat="1"/>
    <row r="155" s="3" customFormat="1"/>
    <row r="156" s="3" customFormat="1"/>
    <row r="157" s="3" customFormat="1"/>
    <row r="158" s="3" customFormat="1"/>
    <row r="159" s="3" customFormat="1"/>
    <row r="160" s="3" customFormat="1"/>
    <row r="161" s="3" customFormat="1"/>
    <row r="162" s="3" customFormat="1"/>
    <row r="163" s="3" customFormat="1"/>
    <row r="164" s="3" customFormat="1"/>
    <row r="165" s="3" customFormat="1"/>
    <row r="166" s="3" customFormat="1"/>
    <row r="167" s="3" customFormat="1"/>
    <row r="168" s="3" customFormat="1"/>
    <row r="169" s="3" customFormat="1"/>
    <row r="170" s="3" customFormat="1"/>
    <row r="171" s="3" customFormat="1"/>
    <row r="172" s="3" customFormat="1"/>
    <row r="173" s="3" customFormat="1"/>
    <row r="174" s="3" customFormat="1"/>
    <row r="175" s="3" customFormat="1"/>
    <row r="176" s="3" customFormat="1"/>
    <row r="177" s="3" customFormat="1"/>
    <row r="178" s="3" customFormat="1"/>
    <row r="179" s="3" customFormat="1"/>
    <row r="180" s="3" customFormat="1"/>
    <row r="181" s="3" customFormat="1"/>
    <row r="182" s="3" customFormat="1"/>
    <row r="183" s="3" customFormat="1"/>
    <row r="184" s="3" customFormat="1"/>
    <row r="185" s="3" customFormat="1"/>
    <row r="186" s="3" customFormat="1"/>
    <row r="187" s="3" customFormat="1"/>
    <row r="188" s="3" customFormat="1"/>
    <row r="189" s="3" customFormat="1"/>
    <row r="190" s="3" customFormat="1"/>
    <row r="191" s="3" customFormat="1"/>
    <row r="192" s="3" customFormat="1"/>
    <row r="193" s="3" customFormat="1"/>
    <row r="194" s="3" customFormat="1"/>
    <row r="195" s="3" customFormat="1"/>
    <row r="196" s="3" customFormat="1"/>
    <row r="197" s="3" customFormat="1"/>
    <row r="198" s="3" customFormat="1"/>
    <row r="199" s="3" customFormat="1"/>
    <row r="200" s="3" customFormat="1"/>
    <row r="201" s="3" customFormat="1"/>
    <row r="202" s="3" customFormat="1"/>
    <row r="203" s="3" customFormat="1"/>
    <row r="204" s="3" customFormat="1"/>
    <row r="205" s="3" customFormat="1"/>
    <row r="206" s="3" customFormat="1"/>
    <row r="207" s="3" customFormat="1"/>
    <row r="208" s="3" customFormat="1"/>
    <row r="209" s="3" customFormat="1"/>
    <row r="210" s="3" customFormat="1"/>
    <row r="211" s="3" customFormat="1"/>
    <row r="212" s="3" customFormat="1"/>
    <row r="213" s="3" customFormat="1"/>
    <row r="214" s="3" customFormat="1"/>
    <row r="215" s="3" customFormat="1"/>
    <row r="216" s="3" customFormat="1"/>
    <row r="217" s="3" customFormat="1"/>
    <row r="218" s="3" customFormat="1"/>
    <row r="219" s="3" customFormat="1"/>
    <row r="220" s="3" customFormat="1"/>
  </sheetData>
  <mergeCells count="1">
    <mergeCell ref="C13:C17"/>
  </mergeCells>
  <hyperlinks>
    <hyperlink ref="M54" r:id="rId1"/>
    <hyperlink ref="M55" r:id="rId2"/>
    <hyperlink ref="M57" r:id="rId3"/>
    <hyperlink ref="M63" r:id="rId4"/>
    <hyperlink ref="M65" r:id="rId5"/>
    <hyperlink ref="M68" r:id="rId6"/>
    <hyperlink ref="M8" r:id="rId7"/>
    <hyperlink ref="M34" r:id="rId8"/>
    <hyperlink ref="M10" r:id="rId9"/>
    <hyperlink ref="M15" r:id="rId10"/>
    <hyperlink ref="M16" r:id="rId11"/>
    <hyperlink ref="M17" r:id="rId12"/>
    <hyperlink ref="M20" r:id="rId13"/>
    <hyperlink ref="M19" r:id="rId14"/>
    <hyperlink ref="M36" r:id="rId15"/>
    <hyperlink ref="M38" r:id="rId16"/>
    <hyperlink ref="M42" r:id="rId17"/>
    <hyperlink ref="M41" r:id="rId18"/>
    <hyperlink ref="M33" r:id="rId19"/>
  </hyperlinks>
  <printOptions horizontalCentered="1" verticalCentered="1"/>
  <pageMargins left="0.25" right="0.25" top="0.25" bottom="0.25" header="0" footer="0"/>
  <pageSetup paperSize="9" orientation="landscape" r:id="rId20"/>
  <rowBreaks count="2" manualBreakCount="2">
    <brk id="29" max="16383" man="1"/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DIY Itinerary_PsymerActual</vt:lpstr>
      <vt:lpstr>'DIY Itinerary_PsymerActual'!Print_Area</vt:lpstr>
      <vt:lpstr>'DIY Itinerary_PsymerActual'!Print_Titles</vt:lpstr>
    </vt:vector>
  </TitlesOfParts>
  <Company>Ernst &amp; Young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SIMERCITA.CABASAG</dc:creator>
  <cp:lastModifiedBy>SIMERCITA.CABASAG</cp:lastModifiedBy>
  <dcterms:created xsi:type="dcterms:W3CDTF">2012-05-11T15:27:14Z</dcterms:created>
  <dcterms:modified xsi:type="dcterms:W3CDTF">2012-09-28T13:23:44Z</dcterms:modified>
</cp:coreProperties>
</file>